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20490" windowHeight="7620" firstSheet="1" activeTab="1"/>
  </bookViews>
  <sheets>
    <sheet name="Nómina Fijos Junio" sheetId="19" r:id="rId1"/>
    <sheet name="Nomina Vigilancia Junio " sheetId="11" r:id="rId2"/>
    <sheet name="Hoja2" sheetId="21" state="hidden" r:id="rId3"/>
    <sheet name="Nomina Temporal Junio " sheetId="17" state="hidden" r:id="rId4"/>
    <sheet name="Nomina Pension Junio " sheetId="14" state="hidden" r:id="rId5"/>
    <sheet name="Nomina Interinato Junio " sheetId="15" state="hidden" r:id="rId6"/>
    <sheet name="Base de Datos" sheetId="18" state="hidden" r:id="rId7"/>
  </sheets>
  <definedNames>
    <definedName name="_xlnm._FilterDatabase" localSheetId="4" hidden="1">'Nomina Pension Junio '!$B$18:$P$20</definedName>
    <definedName name="_xlnm._FilterDatabase" localSheetId="3" hidden="1">'Nomina Temporal Junio '!$B$16:$R$78</definedName>
    <definedName name="_xlnm.Print_Area" localSheetId="4">'Nomina Pension Junio '!$A$1:$P$41</definedName>
    <definedName name="_xlnm.Print_Area" localSheetId="3">'Nomina Temporal Junio '!$B$1:$R$88</definedName>
    <definedName name="_xlnm.Print_Area" localSheetId="1">'Nomina Vigilancia Junio '!$A$1:$O$118</definedName>
    <definedName name="_xlnm.Database">Table1[#All]</definedName>
    <definedName name="_xlnm.Print_Titles" localSheetId="1">'Nomina Vigilancia Junio 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9" i="11" l="1"/>
  <c r="I106" i="11"/>
  <c r="O106" i="11" s="1"/>
  <c r="I105" i="11"/>
  <c r="O105" i="11" s="1"/>
  <c r="I104" i="11"/>
  <c r="O104" i="11" s="1"/>
  <c r="I103" i="11"/>
  <c r="O103" i="11" s="1"/>
  <c r="I102" i="11"/>
  <c r="O102" i="11" s="1"/>
  <c r="G107" i="11"/>
  <c r="O100" i="11" l="1"/>
  <c r="I101" i="11" l="1"/>
  <c r="O101" i="11" s="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81" i="11"/>
  <c r="N77" i="11"/>
  <c r="O77" i="11"/>
  <c r="O73" i="11"/>
  <c r="O70" i="11"/>
  <c r="O71" i="11"/>
  <c r="O72" i="11"/>
  <c r="O74" i="11"/>
  <c r="O75" i="11"/>
  <c r="O76" i="11"/>
  <c r="O78" i="11"/>
  <c r="O79" i="11"/>
  <c r="O80" i="11"/>
  <c r="O69" i="11"/>
  <c r="O68" i="11"/>
  <c r="N55" i="11"/>
  <c r="O55" i="11" s="1"/>
  <c r="N56" i="11"/>
  <c r="O56" i="11" s="1"/>
  <c r="N57" i="11"/>
  <c r="O57" i="11" s="1"/>
  <c r="N58" i="11"/>
  <c r="O58" i="11" s="1"/>
  <c r="N59" i="11"/>
  <c r="O59" i="11" s="1"/>
  <c r="N60" i="11"/>
  <c r="O60" i="11" s="1"/>
  <c r="N61" i="11"/>
  <c r="O61" i="11" s="1"/>
  <c r="N62" i="11"/>
  <c r="O62" i="11" s="1"/>
  <c r="N63" i="11"/>
  <c r="O63" i="11" s="1"/>
  <c r="N64" i="11"/>
  <c r="O64" i="11" s="1"/>
  <c r="N65" i="11"/>
  <c r="O65" i="11" s="1"/>
  <c r="N66" i="11"/>
  <c r="O66" i="11" s="1"/>
  <c r="N67" i="11"/>
  <c r="O67" i="11" s="1"/>
  <c r="N54" i="11"/>
  <c r="O54" i="11" s="1"/>
  <c r="N52" i="11"/>
  <c r="O52" i="11" s="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11" i="11"/>
  <c r="N7" i="11"/>
  <c r="I9" i="11"/>
  <c r="O9" i="11" s="1"/>
  <c r="I10" i="11"/>
  <c r="O10" i="11" s="1"/>
  <c r="I8" i="11"/>
  <c r="O8" i="11" s="1"/>
  <c r="I7" i="11" l="1"/>
  <c r="I52" i="11"/>
  <c r="I68" i="11"/>
  <c r="I69" i="11"/>
  <c r="I70" i="11"/>
  <c r="I71" i="11"/>
  <c r="I72" i="11"/>
  <c r="I74" i="11"/>
  <c r="I75" i="11"/>
  <c r="I76" i="11"/>
  <c r="I77" i="11"/>
  <c r="I107" i="11" l="1"/>
  <c r="O7" i="1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L45" i="19"/>
  <c r="J45" i="19"/>
  <c r="N45" i="19" s="1"/>
  <c r="O45" i="19" s="1"/>
  <c r="L88" i="19"/>
  <c r="J88" i="19"/>
  <c r="L102" i="19"/>
  <c r="J102" i="19"/>
  <c r="N102" i="19" s="1"/>
  <c r="O102" i="19" s="1"/>
  <c r="L23" i="19"/>
  <c r="J23" i="19"/>
  <c r="N23" i="19" s="1"/>
  <c r="O23" i="19" s="1"/>
  <c r="M103" i="19"/>
  <c r="K103" i="19"/>
  <c r="H103" i="19"/>
  <c r="G103" i="19"/>
  <c r="O101" i="19"/>
  <c r="L100" i="19"/>
  <c r="J100" i="19"/>
  <c r="L99" i="19"/>
  <c r="J99" i="19"/>
  <c r="L98" i="19"/>
  <c r="J98" i="19"/>
  <c r="L97" i="19"/>
  <c r="J97" i="19"/>
  <c r="L96" i="19"/>
  <c r="J96" i="19"/>
  <c r="L95" i="19"/>
  <c r="J95" i="19"/>
  <c r="L94" i="19"/>
  <c r="J94" i="19"/>
  <c r="L93" i="19"/>
  <c r="J93" i="19"/>
  <c r="J92" i="19"/>
  <c r="N92" i="19" s="1"/>
  <c r="O92" i="19" s="1"/>
  <c r="L91" i="19"/>
  <c r="J91" i="19"/>
  <c r="L90" i="19"/>
  <c r="J90" i="19"/>
  <c r="L89" i="19"/>
  <c r="J89" i="19"/>
  <c r="L87" i="19"/>
  <c r="J87" i="19"/>
  <c r="L86" i="19"/>
  <c r="J86" i="19"/>
  <c r="L85" i="19"/>
  <c r="J85" i="19"/>
  <c r="L84" i="19"/>
  <c r="J84" i="19"/>
  <c r="L83" i="19"/>
  <c r="J83" i="19"/>
  <c r="L82" i="19"/>
  <c r="J82" i="19"/>
  <c r="L81" i="19"/>
  <c r="J81" i="19"/>
  <c r="L80" i="19"/>
  <c r="J80" i="19"/>
  <c r="L79" i="19"/>
  <c r="J79" i="19"/>
  <c r="L78" i="19"/>
  <c r="J78" i="19"/>
  <c r="J77" i="19"/>
  <c r="N77" i="19" s="1"/>
  <c r="O77" i="19" s="1"/>
  <c r="L76" i="19"/>
  <c r="J76" i="19"/>
  <c r="L75" i="19"/>
  <c r="J75" i="19"/>
  <c r="L74" i="19"/>
  <c r="J74" i="19"/>
  <c r="L73" i="19"/>
  <c r="J73" i="19"/>
  <c r="L72" i="19"/>
  <c r="J72" i="19"/>
  <c r="L71" i="19"/>
  <c r="J71" i="19"/>
  <c r="L70" i="19"/>
  <c r="J70" i="19"/>
  <c r="L69" i="19"/>
  <c r="J69" i="19"/>
  <c r="L68" i="19"/>
  <c r="J68" i="19"/>
  <c r="L67" i="19"/>
  <c r="J67" i="19"/>
  <c r="L66" i="19"/>
  <c r="J66" i="19"/>
  <c r="L65" i="19"/>
  <c r="J65" i="19"/>
  <c r="L64" i="19"/>
  <c r="J64" i="19"/>
  <c r="L63" i="19"/>
  <c r="J63" i="19"/>
  <c r="L62" i="19"/>
  <c r="J62" i="19"/>
  <c r="L61" i="19"/>
  <c r="J61" i="19"/>
  <c r="L60" i="19"/>
  <c r="J60" i="19"/>
  <c r="L59" i="19"/>
  <c r="J59" i="19"/>
  <c r="L58" i="19"/>
  <c r="J58" i="19"/>
  <c r="L57" i="19"/>
  <c r="J57" i="19"/>
  <c r="L56" i="19"/>
  <c r="J56" i="19"/>
  <c r="L55" i="19"/>
  <c r="J55" i="19"/>
  <c r="L54" i="19"/>
  <c r="J54" i="19"/>
  <c r="L53" i="19"/>
  <c r="J53" i="19"/>
  <c r="L52" i="19"/>
  <c r="J52" i="19"/>
  <c r="L51" i="19"/>
  <c r="J51" i="19"/>
  <c r="L50" i="19"/>
  <c r="J50" i="19"/>
  <c r="L49" i="19"/>
  <c r="J49" i="19"/>
  <c r="L48" i="19"/>
  <c r="J48" i="19"/>
  <c r="L47" i="19"/>
  <c r="J47" i="19"/>
  <c r="L46" i="19"/>
  <c r="J46" i="19"/>
  <c r="L44" i="19"/>
  <c r="J44" i="19"/>
  <c r="L43" i="19"/>
  <c r="J43" i="19"/>
  <c r="L42" i="19"/>
  <c r="J42" i="19"/>
  <c r="L41" i="19"/>
  <c r="J41" i="19"/>
  <c r="L40" i="19"/>
  <c r="J40" i="19"/>
  <c r="L39" i="19"/>
  <c r="J39" i="19"/>
  <c r="L38" i="19"/>
  <c r="J38" i="19"/>
  <c r="L37" i="19"/>
  <c r="J37" i="19"/>
  <c r="L36" i="19"/>
  <c r="J36" i="19"/>
  <c r="L35" i="19"/>
  <c r="J35" i="19"/>
  <c r="L34" i="19"/>
  <c r="J34" i="19"/>
  <c r="L33" i="19"/>
  <c r="J33" i="19"/>
  <c r="L32" i="19"/>
  <c r="J32" i="19"/>
  <c r="L31" i="19"/>
  <c r="J31" i="19"/>
  <c r="L30" i="19"/>
  <c r="J30" i="19"/>
  <c r="L29" i="19"/>
  <c r="J29" i="19"/>
  <c r="L28" i="19"/>
  <c r="J28" i="19"/>
  <c r="L27" i="19"/>
  <c r="J27" i="19"/>
  <c r="L26" i="19"/>
  <c r="J26" i="19"/>
  <c r="L25" i="19"/>
  <c r="J25" i="19"/>
  <c r="L24" i="19"/>
  <c r="J24" i="19"/>
  <c r="L22" i="19"/>
  <c r="J22" i="19"/>
  <c r="L21" i="19"/>
  <c r="J21" i="19"/>
  <c r="L20" i="19"/>
  <c r="J20" i="19"/>
  <c r="L19" i="19"/>
  <c r="J19" i="19"/>
  <c r="J18" i="19"/>
  <c r="N18" i="19" s="1"/>
  <c r="O18" i="19" s="1"/>
  <c r="L17" i="19"/>
  <c r="J17" i="19"/>
  <c r="L16" i="19"/>
  <c r="J16" i="19"/>
  <c r="L15" i="19"/>
  <c r="J15" i="19"/>
  <c r="I14" i="19"/>
  <c r="J14" i="19" s="1"/>
  <c r="I13" i="19"/>
  <c r="J12" i="19"/>
  <c r="N12" i="19" s="1"/>
  <c r="O12" i="19" s="1"/>
  <c r="L11" i="19"/>
  <c r="J11" i="19"/>
  <c r="J10" i="19"/>
  <c r="N10" i="19" s="1"/>
  <c r="N16" i="19" l="1"/>
  <c r="O16" i="19" s="1"/>
  <c r="N70" i="19"/>
  <c r="O70" i="19" s="1"/>
  <c r="N73" i="19"/>
  <c r="O73" i="19" s="1"/>
  <c r="N76" i="19"/>
  <c r="O76" i="19" s="1"/>
  <c r="N93" i="19"/>
  <c r="O93" i="19" s="1"/>
  <c r="N96" i="19"/>
  <c r="O96" i="19" s="1"/>
  <c r="N88" i="19"/>
  <c r="O88" i="19" s="1"/>
  <c r="N35" i="19"/>
  <c r="O35" i="19" s="1"/>
  <c r="N44" i="19"/>
  <c r="O44" i="19" s="1"/>
  <c r="N53" i="19"/>
  <c r="O53" i="19" s="1"/>
  <c r="N56" i="19"/>
  <c r="O56" i="19" s="1"/>
  <c r="N65" i="19"/>
  <c r="O65" i="19" s="1"/>
  <c r="N68" i="19"/>
  <c r="O68" i="19" s="1"/>
  <c r="N74" i="19"/>
  <c r="O74" i="19" s="1"/>
  <c r="N28" i="19"/>
  <c r="O28" i="19" s="1"/>
  <c r="N51" i="19"/>
  <c r="O51" i="19" s="1"/>
  <c r="N54" i="19"/>
  <c r="O54" i="19" s="1"/>
  <c r="N57" i="19"/>
  <c r="O57" i="19" s="1"/>
  <c r="N63" i="19"/>
  <c r="O63" i="19" s="1"/>
  <c r="N66" i="19"/>
  <c r="O66" i="19" s="1"/>
  <c r="N69" i="19"/>
  <c r="O69" i="19" s="1"/>
  <c r="N20" i="19"/>
  <c r="O20" i="19" s="1"/>
  <c r="N24" i="19"/>
  <c r="O24" i="19" s="1"/>
  <c r="N46" i="19"/>
  <c r="O46" i="19" s="1"/>
  <c r="N95" i="19"/>
  <c r="O95" i="19" s="1"/>
  <c r="N71" i="19"/>
  <c r="O71" i="19" s="1"/>
  <c r="I103" i="19"/>
  <c r="N49" i="19"/>
  <c r="O49" i="19" s="1"/>
  <c r="N48" i="19"/>
  <c r="O48" i="19" s="1"/>
  <c r="N21" i="19"/>
  <c r="O21" i="19" s="1"/>
  <c r="N34" i="19"/>
  <c r="O34" i="19" s="1"/>
  <c r="N37" i="19"/>
  <c r="O37" i="19" s="1"/>
  <c r="N40" i="19"/>
  <c r="O40" i="19" s="1"/>
  <c r="N43" i="19"/>
  <c r="O43" i="19" s="1"/>
  <c r="N97" i="19"/>
  <c r="O97" i="19" s="1"/>
  <c r="N100" i="19"/>
  <c r="O100" i="19" s="1"/>
  <c r="N11" i="19"/>
  <c r="O11" i="19" s="1"/>
  <c r="N22" i="19"/>
  <c r="O22" i="19" s="1"/>
  <c r="N26" i="19"/>
  <c r="O26" i="19" s="1"/>
  <c r="N29" i="19"/>
  <c r="O29" i="19" s="1"/>
  <c r="N32" i="19"/>
  <c r="O32" i="19" s="1"/>
  <c r="N38" i="19"/>
  <c r="O38" i="19" s="1"/>
  <c r="N41" i="19"/>
  <c r="O41" i="19" s="1"/>
  <c r="N50" i="19"/>
  <c r="O50" i="19" s="1"/>
  <c r="N62" i="19"/>
  <c r="O62" i="19" s="1"/>
  <c r="N94" i="19"/>
  <c r="O94" i="19" s="1"/>
  <c r="N60" i="19"/>
  <c r="O60" i="19" s="1"/>
  <c r="N19" i="19"/>
  <c r="O19" i="19" s="1"/>
  <c r="N31" i="19"/>
  <c r="O31" i="19" s="1"/>
  <c r="N33" i="19"/>
  <c r="O33" i="19" s="1"/>
  <c r="N59" i="19"/>
  <c r="O59" i="19" s="1"/>
  <c r="N72" i="19"/>
  <c r="O72" i="19" s="1"/>
  <c r="N78" i="19"/>
  <c r="O78" i="19" s="1"/>
  <c r="N81" i="19"/>
  <c r="O81" i="19" s="1"/>
  <c r="N84" i="19"/>
  <c r="O84" i="19" s="1"/>
  <c r="N90" i="19"/>
  <c r="O90" i="19" s="1"/>
  <c r="N99" i="19"/>
  <c r="O99" i="19" s="1"/>
  <c r="J13" i="19"/>
  <c r="J103" i="19" s="1"/>
  <c r="N79" i="19"/>
  <c r="O79" i="19" s="1"/>
  <c r="N82" i="19"/>
  <c r="O82" i="19" s="1"/>
  <c r="N85" i="19"/>
  <c r="O85" i="19" s="1"/>
  <c r="N87" i="19"/>
  <c r="O87" i="19" s="1"/>
  <c r="N91" i="19"/>
  <c r="O91" i="19" s="1"/>
  <c r="N47" i="19"/>
  <c r="O47" i="19" s="1"/>
  <c r="N58" i="19"/>
  <c r="O58" i="19" s="1"/>
  <c r="N61" i="19"/>
  <c r="O61" i="19" s="1"/>
  <c r="N80" i="19"/>
  <c r="O80" i="19" s="1"/>
  <c r="N83" i="19"/>
  <c r="O83" i="19" s="1"/>
  <c r="N86" i="19"/>
  <c r="O86" i="19" s="1"/>
  <c r="N89" i="19"/>
  <c r="O89" i="19" s="1"/>
  <c r="N98" i="19"/>
  <c r="O98" i="19" s="1"/>
  <c r="L14" i="19"/>
  <c r="N15" i="19"/>
  <c r="O15" i="19" s="1"/>
  <c r="N17" i="19"/>
  <c r="O17" i="19" s="1"/>
  <c r="N25" i="19"/>
  <c r="O25" i="19" s="1"/>
  <c r="N39" i="19"/>
  <c r="O39" i="19" s="1"/>
  <c r="N52" i="19"/>
  <c r="O52" i="19" s="1"/>
  <c r="N64" i="19"/>
  <c r="O64" i="19" s="1"/>
  <c r="N75" i="19"/>
  <c r="O75" i="19" s="1"/>
  <c r="N30" i="19"/>
  <c r="O30" i="19" s="1"/>
  <c r="N42" i="19"/>
  <c r="O42" i="19" s="1"/>
  <c r="N55" i="19"/>
  <c r="O55" i="19" s="1"/>
  <c r="N67" i="19"/>
  <c r="O67" i="19" s="1"/>
  <c r="L13" i="19"/>
  <c r="O10" i="19"/>
  <c r="N27" i="19"/>
  <c r="O27" i="19" s="1"/>
  <c r="N36" i="19"/>
  <c r="O36" i="19" s="1"/>
  <c r="L103" i="19" l="1"/>
  <c r="N13" i="19"/>
  <c r="O13" i="19" s="1"/>
  <c r="N14" i="19"/>
  <c r="O14" i="19" s="1"/>
  <c r="O103" i="19" l="1"/>
  <c r="N103" i="19"/>
  <c r="Q73" i="17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  <c r="N20" i="14" l="1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<sst xmlns="http://schemas.openxmlformats.org/spreadsheetml/2006/main" count="2441" uniqueCount="525">
  <si>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</si>
  <si>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</si>
  <si>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</si>
  <si>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</si>
  <si>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</si>
  <si>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</si>
  <si>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</si>
  <si>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</si>
  <si>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</si>
  <si>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</si>
  <si>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</si>
  <si>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</si>
  <si>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</si>
  <si>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</si>
  <si>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</si>
  <si>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</si>
  <si>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</si>
  <si>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</si>
  <si>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</si>
  <si>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</si>
  <si>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</si>
  <si>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</si>
  <si>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</si>
  <si>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</si>
  <si>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</si>
  <si>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</si>
  <si>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</si>
  <si>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</si>
  <si>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</si>
  <si>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</si>
  <si>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</si>
  <si>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</si>
  <si>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</si>
  <si>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</si>
  <si>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</si>
  <si>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</si>
  <si>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</si>
  <si>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</si>
  <si>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</si>
  <si>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</si>
  <si>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</si>
  <si>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</si>
  <si>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</si>
  <si>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</si>
  <si>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</si>
  <si>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</si>
  <si>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</si>
  <si>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</si>
  <si>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</si>
  <si>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</si>
  <si>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</si>
  <si>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</si>
  <si>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</si>
  <si>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</si>
  <si>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</si>
  <si>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</si>
  <si>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</si>
  <si>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</si>
  <si>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</si>
  <si>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</si>
  <si>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</si>
  <si>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</si>
  <si>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</si>
  <si>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</si>
  <si>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</si>
  <si>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</si>
  <si>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</si>
  <si>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</si>
  <si>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</si>
  <si>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</si>
  <si>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</si>
  <si>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</si>
  <si>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</si>
  <si>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</si>
  <si>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</si>
  <si>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</si>
  <si>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</si>
  <si>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</si>
  <si>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</si>
  <si>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</si>
  <si>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</si>
  <si>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</si>
  <si>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</si>
  <si>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</si>
  <si>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</si>
  <si>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</si>
  <si>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</si>
  <si>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</si>
  <si>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</si>
  <si>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</si>
  <si>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</si>
  <si>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</si>
  <si>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</si>
  <si>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</si>
  <si>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</si>
  <si>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</si>
  <si>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</si>
  <si>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</si>
  <si>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</si>
  <si>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</si>
  <si>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</si>
  <si>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</si>
  <si>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</si>
  <si>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</si>
  <si>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</si>
  <si>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</si>
  <si>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</si>
  <si>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</si>
  <si>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</si>
  <si>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</si>
  <si>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</si>
  <si>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</si>
  <si>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</si>
  <si>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</si>
  <si>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</si>
  <si>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</si>
  <si>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</si>
  <si>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</si>
  <si>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</si>
  <si>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</si>
  <si>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</si>
  <si>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</si>
  <si>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</si>
  <si>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</si>
  <si>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</si>
  <si>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</si>
  <si>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</si>
  <si>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</si>
  <si>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</si>
  <si>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</si>
  <si>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</si>
  <si>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</si>
  <si>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</si>
  <si>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</si>
  <si>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</si>
  <si>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</si>
  <si>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</si>
  <si>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</si>
  <si>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</si>
  <si>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</si>
  <si>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</si>
  <si>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</si>
  <si>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</si>
  <si>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</si>
  <si>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</si>
  <si>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</si>
  <si>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</si>
  <si>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</si>
  <si>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</si>
  <si>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</si>
  <si>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</si>
  <si>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</si>
  <si>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</si>
  <si>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</si>
  <si>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</si>
  <si>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</si>
  <si>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</si>
  <si>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</si>
  <si>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</si>
  <si>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</si>
  <si>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</si>
  <si>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</si>
  <si>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</si>
  <si>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</si>
  <si>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</si>
  <si>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</si>
  <si>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</si>
  <si>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</si>
  <si>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</si>
  <si>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</si>
  <si>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</si>
  <si>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</si>
  <si>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</si>
  <si>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</si>
  <si>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</si>
  <si>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</si>
  <si>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</si>
  <si>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</si>
  <si>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</si>
  <si>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</si>
  <si>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</si>
  <si>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</si>
  <si>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</si>
  <si>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</si>
  <si>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</si>
  <si>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</si>
  <si>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</si>
  <si>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</si>
  <si>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</si>
  <si>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</si>
  <si>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</si>
  <si>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</si>
  <si>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</si>
  <si>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</si>
  <si>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</si>
  <si>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</si>
  <si>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</si>
  <si>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</si>
  <si>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</si>
  <si>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</si>
  <si>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</si>
  <si>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</si>
  <si>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</si>
  <si>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</si>
  <si>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</si>
  <si>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</si>
  <si>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</si>
  <si>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</si>
  <si>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</si>
  <si>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</si>
  <si>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</si>
  <si>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</si>
  <si>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</si>
  <si>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</si>
  <si>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</si>
  <si>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</si>
  <si>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</si>
  <si>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</si>
  <si>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</si>
  <si>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</si>
  <si>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</si>
  <si>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</si>
  <si>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</si>
  <si>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</si>
  <si>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</si>
  <si>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</si>
  <si>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</si>
  <si>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</si>
  <si>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</si>
  <si>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</si>
  <si>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</si>
  <si>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</si>
  <si>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</si>
  <si>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</si>
  <si>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</si>
  <si>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</si>
  <si>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</si>
  <si>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</si>
  <si>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</si>
  <si>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</si>
  <si>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</si>
  <si>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</si>
  <si>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</si>
  <si>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</si>
  <si>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</si>
  <si>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</si>
  <si>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</si>
  <si>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</si>
  <si>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</si>
  <si>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</si>
  <si>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</si>
  <si>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</si>
  <si>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</si>
  <si>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</si>
  <si>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</si>
  <si>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</si>
  <si>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</si>
  <si>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</si>
  <si>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</si>
  <si>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</si>
  <si>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</si>
  <si>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</si>
  <si>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</si>
  <si>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</si>
  <si>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</si>
  <si>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</si>
  <si>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</si>
  <si>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</si>
  <si>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</si>
  <si>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</si>
  <si>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</si>
  <si>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</si>
  <si>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</si>
  <si>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</si>
  <si>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</si>
  <si>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</si>
  <si>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</si>
  <si>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</si>
  <si>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</si>
  <si>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</si>
  <si>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</si>
  <si>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</si>
  <si>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</si>
  <si>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</si>
  <si>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</si>
  <si>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</si>
  <si>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GILKA YVELISSE MELENDEZ FERNANDEZ</t>
  </si>
  <si>
    <t>ASESOR TECNICO DIR. GRAL</t>
  </si>
  <si>
    <t>LESBIA CAMILA CHAVEZ FERNANDEZ</t>
  </si>
  <si>
    <t>OFICINA REGIONAL ESTE- DIGEIG</t>
  </si>
  <si>
    <t>EMMANUEL LORA GRACIANO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</si>
  <si>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</si>
  <si>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</si>
  <si>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</si>
  <si>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</si>
  <si>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</si>
  <si>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</si>
  <si>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</si>
  <si>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</si>
  <si>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</si>
  <si>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</si>
  <si>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</si>
  <si>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</si>
  <si>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</si>
  <si>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</si>
  <si>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</si>
  <si>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</si>
  <si>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</si>
  <si>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</si>
  <si>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</si>
  <si>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</si>
  <si>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</si>
  <si>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</si>
  <si>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</si>
  <si>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</si>
  <si>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</si>
  <si>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</si>
  <si>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</si>
  <si>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</si>
  <si>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DIRECCION DE ETICA E INTEGRIDAD GUBERNAMENTAL- DIGEIG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</si>
  <si>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</si>
  <si>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</si>
  <si>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</si>
  <si>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</si>
  <si>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</si>
  <si>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</si>
  <si>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</si>
  <si>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</si>
  <si>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</si>
  <si>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</si>
  <si>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</si>
  <si>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</si>
  <si>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</si>
  <si>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</si>
  <si>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</si>
  <si>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</si>
  <si>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</si>
  <si>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</si>
  <si>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</si>
  <si>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</si>
  <si>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</si>
  <si>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</si>
  <si>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</si>
  <si>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</si>
  <si>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</si>
  <si>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</si>
  <si>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</si>
  <si>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</si>
  <si>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</si>
  <si>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000001 - FIJOS CORRESPONDIENTE AL MES JUNIO 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</si>
  <si>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</si>
  <si>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</si>
  <si>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</si>
  <si>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EDRA YUNAT GUTIERREZ GUZMAN</t>
  </si>
  <si>
    <t>PAMELA PAOLA PEREZ TAVERA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</si>
  <si>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</si>
  <si>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</si>
  <si>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</si>
  <si>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</si>
  <si>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</si>
  <si>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</si>
  <si>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</si>
  <si>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</si>
  <si>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ASESOR(A) EN RELACIONES INTERNACIONALES</t>
  </si>
  <si>
    <t>COMISION DE SERVICIO</t>
  </si>
  <si>
    <t>RECEPCIONISTA</t>
  </si>
  <si>
    <t>ROSMERY ANTONIA HILARIO LORA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</si>
  <si>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</si>
  <si>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</si>
  <si>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</si>
  <si>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</si>
  <si>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</si>
  <si>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</si>
  <si>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</si>
  <si>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</si>
  <si>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</si>
  <si>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</si>
  <si>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</si>
  <si>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</si>
  <si>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</si>
  <si>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</si>
  <si>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</si>
  <si>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</si>
  <si>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</si>
  <si>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</si>
  <si>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</si>
  <si>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</si>
  <si>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</si>
  <si>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</si>
  <si>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</si>
  <si>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</si>
  <si>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</si>
  <si>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</si>
  <si>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</si>
  <si>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</si>
  <si>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>No.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</si>
  <si>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</si>
  <si>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</si>
  <si>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</si>
  <si>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</si>
  <si>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</si>
  <si>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</si>
  <si>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Revisado por:</t>
  </si>
  <si>
    <t>MADILEYDY ALTAGRACIA GARRIDO MARTE</t>
  </si>
  <si>
    <t>MIEMBRO DE SEGURIDAD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</si>
  <si>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</si>
  <si>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</si>
  <si>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</si>
  <si>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</si>
  <si>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</si>
  <si>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ARMANDO RODRIGUEZ SANTANA</t>
  </si>
  <si>
    <t>COSME JOEL CASTRO CASTRO</t>
  </si>
  <si>
    <t>JOHANGEL PEREZ PEREZ</t>
  </si>
  <si>
    <t>YUNIOR LEBRON CABRERA</t>
  </si>
  <si>
    <t>MANUEL DE JESUS PEÑA PLATA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</si>
  <si>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</si>
  <si>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</si>
  <si>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</si>
  <si>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</si>
  <si>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</si>
  <si>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</si>
  <si>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</si>
  <si>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OVISPO REYES DE LEON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</si>
  <si>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</si>
  <si>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</si>
  <si>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</si>
  <si>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</si>
  <si>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</si>
  <si>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</si>
  <si>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</si>
  <si>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</si>
  <si>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</si>
  <si>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</si>
  <si>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</si>
  <si>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RAMON ANTONIO MERCEDES ABAD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</si>
  <si>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</si>
  <si>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</si>
  <si>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</si>
  <si>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</si>
  <si>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</si>
  <si>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MANUEL CUEVAS MENDEZ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</si>
  <si>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</si>
  <si>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</si>
  <si>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</si>
  <si>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</si>
  <si>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</si>
  <si>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DESPACHO DEL MINISTRO</t>
  </si>
  <si>
    <t>MIEMBRO/SEGURIDAD</t>
  </si>
  <si>
    <t>ANTONIO BELTRAN</t>
  </si>
  <si>
    <t>TRASNPORTACION</t>
  </si>
  <si>
    <t xml:space="preserve">DPTO. DE SEGURIDAD/MONITOREO </t>
  </si>
  <si>
    <t>MARVIN MICHELL FELIZ LEDESMA</t>
  </si>
  <si>
    <t>DOMINGO ANTONIO ROJAS RAMIREZ</t>
  </si>
  <si>
    <t>OSCAR DAVID NEDER MACHUCA</t>
  </si>
  <si>
    <t>JONATHAN NUÑEZ ORTIZ</t>
  </si>
  <si>
    <t>YVANNY MONTERO MORILLO</t>
  </si>
  <si>
    <t>STALIN BATISTA</t>
  </si>
  <si>
    <t>YOANNY PEREZ DE LOS SANTOS</t>
  </si>
  <si>
    <t>FRANCISCO ALBERTO SANTANA DUVAL</t>
  </si>
  <si>
    <t>CAROLINA JIMENEZ FURCAL</t>
  </si>
  <si>
    <t>SANTO VALERIO AQUINO SORIANO</t>
  </si>
  <si>
    <t>DAIRIS JOHANNA CIPRIAN</t>
  </si>
  <si>
    <t>JOEL ISAAC SANTANA MARTINEZ</t>
  </si>
  <si>
    <t>FRAYLIN SANTOS DELGADO</t>
  </si>
  <si>
    <t>IDARMIS ROSARIO PIMENTEL</t>
  </si>
  <si>
    <t>MILKIADES GARCIA DE LA CRUZ</t>
  </si>
  <si>
    <t>ENCARGADO (A)</t>
  </si>
  <si>
    <t>ESCUELTA TALLER STO. DGO</t>
  </si>
  <si>
    <t>MISAEL GARCIA</t>
  </si>
  <si>
    <t>AGENCIA LOCAL BAVARO</t>
  </si>
  <si>
    <t>DREILIN YONERIS REYES SIERRA</t>
  </si>
  <si>
    <t>AGENCIA LOCAL CONSTANZA</t>
  </si>
  <si>
    <t>PEDRO GARCIA ENCARNACION</t>
  </si>
  <si>
    <t xml:space="preserve">RLT BARAHONA </t>
  </si>
  <si>
    <t>ARELYS CORNIEL GOMEZ</t>
  </si>
  <si>
    <t>RLT ELIAS PINA</t>
  </si>
  <si>
    <t>JESUS SPRAYLIN GOMEZ FAMILIA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</si>
  <si>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</si>
  <si>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</si>
  <si>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</si>
  <si>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</si>
  <si>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</si>
  <si>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</si>
  <si>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</si>
  <si>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</si>
  <si>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</si>
  <si>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</si>
  <si>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</si>
  <si>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</si>
  <si>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EWIS ERNESTO MEJIA NOVA</t>
  </si>
  <si>
    <t>ANDERSON PAREDES RAMIREZ</t>
  </si>
  <si>
    <t>RILDO RODRIGUEZ MATEO</t>
  </si>
  <si>
    <t>JOSE ANTONIO MENDEZ DE OLEO</t>
  </si>
  <si>
    <t>LOWESQUI RAMON MONTERO</t>
  </si>
  <si>
    <t>DEPARTAMENTO SEGURIDAD/MONITOREO</t>
  </si>
  <si>
    <t>ANDREINA YEIMY MEJIA CALDERON</t>
  </si>
  <si>
    <t>SIXTO PEREZ BRITO</t>
  </si>
  <si>
    <t>PAUL ANTONIO DE LA ROSA CASTILLO</t>
  </si>
  <si>
    <t>REYNALDO ENRIQUE CUEVAS CUEVAS</t>
  </si>
  <si>
    <t>OTE UASD</t>
  </si>
  <si>
    <t>JONATHAN DE JESUS RAMON MONTERO</t>
  </si>
  <si>
    <t>CASIMIRO ROSARIO HERRERA</t>
  </si>
  <si>
    <t>KEDUARD ALBERTO SANTANA PINALES</t>
  </si>
  <si>
    <t>LUIS ALBERTO CABRERA MARTINEZ</t>
  </si>
  <si>
    <t>JUAN LUIS DUVERGE LINARES</t>
  </si>
  <si>
    <t>VANITY ESMERALDA RODRIGUEZ FRIAS</t>
  </si>
  <si>
    <t>YOANCRIS ROYAL PEÑA</t>
  </si>
  <si>
    <t>NICAURIS JIMENEZ RAMIREZ</t>
  </si>
  <si>
    <t>LARITZA SANTANA GARCIA</t>
  </si>
  <si>
    <t>CAREL BATISTA LOPEZ</t>
  </si>
  <si>
    <t>JOSE GREGORY MARTE</t>
  </si>
  <si>
    <t>FERMIN MANUEL RODRIGUEZ MATEO</t>
  </si>
  <si>
    <t>MANAURI PACHECO MARTINEZ</t>
  </si>
  <si>
    <t>CARLOS ANTONIO SILVESTRE FORTUNA</t>
  </si>
  <si>
    <t>REPRESENTACION LOCAL HAINA</t>
  </si>
  <si>
    <t>JUAN GABRIEL SANCHEZ SALCEDO</t>
  </si>
  <si>
    <t>LUIS DAVID LARA MEJIA</t>
  </si>
  <si>
    <t>JONATHAN PINALES ROSARIO</t>
  </si>
  <si>
    <t>ALEXIS DE PAULA MATEO</t>
  </si>
  <si>
    <t>JUAN ANTONIO JIMENEZ</t>
  </si>
  <si>
    <t>REPRESENTACION LOCAL HATO MAYOR</t>
  </si>
  <si>
    <t>DAISY CONTRERAS</t>
  </si>
  <si>
    <t xml:space="preserve">REPRESENTACION DAJABON </t>
  </si>
  <si>
    <r>
      <t>Correspondiente al mes de AGOSTO</t>
    </r>
    <r>
      <rPr>
        <sz val="14"/>
        <color theme="1" tint="4.9989318521683403E-2"/>
        <rFont val="Segoe UI Historic"/>
        <family val="2"/>
      </rPr>
      <t xml:space="preserve"> del año 2022</t>
    </r>
  </si>
  <si>
    <r>
      <t xml:space="preserve">Nómina de Sueldos: </t>
    </r>
    <r>
      <rPr>
        <b/>
        <u/>
        <sz val="14"/>
        <rFont val="Segoe UI Historic"/>
        <family val="2"/>
      </rPr>
      <t>Personal de Seguridad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</si>
</sst>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5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sz val="14"/>
      <color theme="1" tint="4.9989318521683403E-2"/>
      <name val="Segoe UI Historic"/>
      <family val="2"/>
    </font>
    <font>
      <b/>
      <sz val="14"/>
      <color theme="1"/>
      <name val="Calibri"/>
      <family val="2"/>
      <scheme val="minor"/>
    </font>
    <font>
      <sz val="16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u/>
      <sz val="14"/>
      <name val="Segoe UI Histor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73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3" borderId="0" xfId="0" applyFont="1" applyFill="1"/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wrapText="1"/>
    </xf>
    <xf numFmtId="4" fontId="6" fillId="2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3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horizontal="center" vertical="center"/>
    </xf>
    <xf numFmtId="43" fontId="24" fillId="3" borderId="0" xfId="0" applyNumberFormat="1" applyFont="1" applyFill="1" applyBorder="1" applyAlignment="1">
      <alignment vertical="center"/>
    </xf>
    <xf numFmtId="4" fontId="24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vertical="center"/>
    </xf>
    <xf numFmtId="43" fontId="26" fillId="0" borderId="0" xfId="1" applyFont="1" applyBorder="1" applyAlignment="1">
      <alignment horizontal="center" vertical="center"/>
    </xf>
    <xf numFmtId="43" fontId="25" fillId="3" borderId="0" xfId="1" applyFont="1" applyFill="1" applyBorder="1" applyAlignment="1">
      <alignment horizontal="center" vertical="center"/>
    </xf>
    <xf numFmtId="4" fontId="25" fillId="3" borderId="0" xfId="0" applyNumberFormat="1" applyFont="1" applyFill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8" fillId="0" borderId="0" xfId="0" applyFont="1" applyBorder="1"/>
    <xf numFmtId="0" fontId="28" fillId="0" borderId="0" xfId="0" applyFont="1" applyBorder="1" applyAlignment="1"/>
    <xf numFmtId="43" fontId="24" fillId="3" borderId="0" xfId="0" applyNumberFormat="1" applyFont="1" applyFill="1" applyBorder="1" applyAlignment="1">
      <alignment horizontal="center" vertical="center"/>
    </xf>
    <xf numFmtId="4" fontId="24" fillId="3" borderId="0" xfId="0" applyNumberFormat="1" applyFont="1" applyFill="1" applyBorder="1" applyAlignment="1">
      <alignment horizontal="center" vertical="center"/>
    </xf>
    <xf numFmtId="0" fontId="29" fillId="0" borderId="0" xfId="0" applyFont="1" applyBorder="1" applyAlignment="1"/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43" fontId="31" fillId="0" borderId="0" xfId="1" applyFont="1" applyBorder="1" applyAlignment="1">
      <alignment horizontal="center" vertical="center"/>
    </xf>
    <xf numFmtId="43" fontId="19" fillId="3" borderId="0" xfId="1" applyFont="1" applyFill="1" applyBorder="1" applyAlignment="1">
      <alignment vertical="center"/>
    </xf>
    <xf numFmtId="4" fontId="19" fillId="3" borderId="0" xfId="0" applyNumberFormat="1" applyFont="1" applyFill="1" applyBorder="1" applyAlignment="1">
      <alignment vertical="center"/>
    </xf>
    <xf numFmtId="0" fontId="3" fillId="7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4" fontId="11" fillId="7" borderId="1" xfId="0" applyNumberFormat="1" applyFont="1" applyFill="1" applyBorder="1" applyAlignment="1">
      <alignment horizontal="right" vertical="center"/>
    </xf>
    <xf numFmtId="4" fontId="11" fillId="7" borderId="1" xfId="0" applyNumberFormat="1" applyFont="1" applyFill="1" applyBorder="1" applyAlignment="1">
      <alignment horizontal="center" vertical="center"/>
    </xf>
    <xf numFmtId="4" fontId="19" fillId="3" borderId="0" xfId="0" applyNumberFormat="1" applyFont="1" applyFill="1" applyBorder="1" applyAlignment="1">
      <alignment horizontal="right" vertical="center"/>
    </xf>
    <xf numFmtId="4" fontId="24" fillId="3" borderId="0" xfId="0" applyNumberFormat="1" applyFont="1" applyFill="1" applyBorder="1" applyAlignment="1">
      <alignment horizontal="right" vertical="center"/>
    </xf>
    <xf numFmtId="4" fontId="25" fillId="3" borderId="0" xfId="0" applyNumberFormat="1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43" fontId="18" fillId="0" borderId="0" xfId="0" applyNumberFormat="1" applyFont="1" applyBorder="1" applyAlignment="1">
      <alignment vertical="center"/>
    </xf>
    <xf numFmtId="43" fontId="18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30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19" fillId="3" borderId="0" xfId="0" applyFont="1" applyFill="1" applyAlignment="1">
      <alignment vertical="center"/>
    </xf>
    <xf numFmtId="0" fontId="32" fillId="0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5" fillId="8" borderId="0" xfId="0" applyFont="1" applyFill="1" applyAlignment="1">
      <alignment wrapText="1"/>
    </xf>
    <xf numFmtId="0" fontId="0" fillId="9" borderId="0" xfId="0" applyFont="1" applyFill="1" applyAlignment="1">
      <alignment wrapText="1"/>
    </xf>
    <xf numFmtId="4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4" fontId="0" fillId="0" borderId="1" xfId="0" applyNumberFormat="1" applyFill="1" applyBorder="1"/>
    <xf numFmtId="0" fontId="0" fillId="8" borderId="0" xfId="0" applyFont="1" applyFill="1" applyAlignment="1">
      <alignment wrapText="1"/>
    </xf>
    <xf numFmtId="0" fontId="0" fillId="10" borderId="0" xfId="0" applyFont="1" applyFill="1" applyAlignment="1">
      <alignment wrapText="1"/>
    </xf>
    <xf numFmtId="0" fontId="33" fillId="3" borderId="0" xfId="0" applyFont="1" applyFill="1" applyAlignment="1">
      <alignment wrapText="1"/>
    </xf>
    <xf numFmtId="0" fontId="0" fillId="0" borderId="1" xfId="0" applyFont="1" applyFill="1" applyBorder="1"/>
    <xf numFmtId="4" fontId="0" fillId="0" borderId="1" xfId="0" applyNumberFormat="1" applyFont="1" applyFill="1" applyBorder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 wrapText="1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6" fillId="7" borderId="22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 wrapText="1"/>
    </xf>
    <xf numFmtId="0" fontId="12" fillId="3" borderId="0" xfId="0" applyFont="1" applyFill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Alignment="1">
      <alignment wrapText="1"/>
    </xf>
    <xf numFmtId="0" fontId="33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34" xfId="0" applyFill="1" applyBorder="1"/>
    <xf numFmtId="0" fontId="5" fillId="0" borderId="0" xfId="0" applyFont="1" applyFill="1" applyBorder="1" applyAlignment="1">
      <alignment wrapText="1"/>
    </xf>
    <xf numFmtId="0" fontId="5" fillId="0" borderId="34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34" xfId="0" applyFont="1" applyFill="1" applyBorder="1" applyAlignment="1">
      <alignment wrapText="1"/>
    </xf>
    <xf numFmtId="0" fontId="33" fillId="0" borderId="0" xfId="0" applyFont="1" applyFill="1" applyBorder="1" applyAlignment="1">
      <alignment wrapText="1"/>
    </xf>
    <xf numFmtId="0" fontId="33" fillId="0" borderId="34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34" xfId="0" applyFont="1" applyFill="1" applyBorder="1"/>
    <xf numFmtId="0" fontId="0" fillId="0" borderId="0" xfId="0" applyFill="1" applyBorder="1" applyAlignment="1">
      <alignment horizontal="center"/>
    </xf>
    <xf numFmtId="0" fontId="0" fillId="0" borderId="34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43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1495087</xdr:colOff>
      <xdr:row>0</xdr:row>
      <xdr:rowOff>367394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7E68069F-FB4A-4202-A61A-128BA47B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112" y="367394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379300</xdr:colOff>
      <xdr:row>0</xdr:row>
      <xdr:rowOff>47625</xdr:rowOff>
    </xdr:from>
    <xdr:to>
      <xdr:col>6</xdr:col>
      <xdr:colOff>427359</xdr:colOff>
      <xdr:row>2</xdr:row>
      <xdr:rowOff>440531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10086" y="47625"/>
          <a:ext cx="2565380" cy="1345406"/>
        </a:xfrm>
        <a:prstGeom prst="rect">
          <a:avLst/>
        </a:prstGeom>
      </xdr:spPr>
    </xdr:pic>
    <xdr:clientData/>
  </xdr:twoCellAnchor>
  <xdr:twoCellAnchor editAs="oneCell">
    <xdr:from>
      <xdr:col>10</xdr:col>
      <xdr:colOff>27440</xdr:colOff>
      <xdr:row>111</xdr:row>
      <xdr:rowOff>142876</xdr:rowOff>
    </xdr:from>
    <xdr:to>
      <xdr:col>12</xdr:col>
      <xdr:colOff>713353</xdr:colOff>
      <xdr:row>114</xdr:row>
      <xdr:rowOff>35718</xdr:rowOff>
    </xdr:to>
    <xdr:pic>
      <xdr:nvPicPr>
        <xdr:cNvPr id="9" name="Imagen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50119" y="40528876"/>
          <a:ext cx="1992198" cy="709271"/>
        </a:xfrm>
        <a:prstGeom prst="rect">
          <a:avLst/>
        </a:prstGeom>
      </xdr:spPr>
    </xdr:pic>
    <xdr:clientData/>
  </xdr:twoCellAnchor>
  <xdr:twoCellAnchor editAs="oneCell">
    <xdr:from>
      <xdr:col>1</xdr:col>
      <xdr:colOff>77675</xdr:colOff>
      <xdr:row>111</xdr:row>
      <xdr:rowOff>182561</xdr:rowOff>
    </xdr:from>
    <xdr:to>
      <xdr:col>1</xdr:col>
      <xdr:colOff>2138022</xdr:colOff>
      <xdr:row>114</xdr:row>
      <xdr:rowOff>7936</xdr:rowOff>
    </xdr:to>
    <xdr:pic>
      <xdr:nvPicPr>
        <xdr:cNvPr id="10" name="Imagen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068" y="40568561"/>
          <a:ext cx="2060347" cy="641804"/>
        </a:xfrm>
        <a:prstGeom prst="rect">
          <a:avLst/>
        </a:prstGeom>
      </xdr:spPr>
    </xdr:pic>
    <xdr:clientData/>
  </xdr:twoCellAnchor>
  <xdr:twoCellAnchor editAs="oneCell">
    <xdr:from>
      <xdr:col>4</xdr:col>
      <xdr:colOff>45129</xdr:colOff>
      <xdr:row>111</xdr:row>
      <xdr:rowOff>206827</xdr:rowOff>
    </xdr:from>
    <xdr:to>
      <xdr:col>5</xdr:col>
      <xdr:colOff>556191</xdr:colOff>
      <xdr:row>114</xdr:row>
      <xdr:rowOff>565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5915" y="40592827"/>
          <a:ext cx="1994240" cy="6101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5"/>
  <sheetViews>
    <sheetView zoomScale="50" zoomScaleNormal="50" workbookViewId="0">
      <selection activeCell="E105" sqref="E105"/>
    </sheetView>
  </sheetViews>
  <sheetFormatPr baseColWidth="10" defaultColWidth="9.140625" defaultRowHeight="12.75" x14ac:dyDescent="0.2"/>
  <cols>
    <col min="1" max="1" width="6.5703125" style="125" customWidth="1"/>
    <col min="2" max="2" width="30.7109375" customWidth="1"/>
    <col min="3" max="3" width="29" bestFit="1" customWidth="1"/>
    <col min="4" max="4" width="29.5703125" bestFit="1" customWidth="1"/>
    <col min="5" max="5" width="24.7109375" style="1" bestFit="1" customWidth="1"/>
    <col min="6" max="6" width="15.28515625" style="1" bestFit="1" customWidth="1"/>
    <col min="7" max="7" width="19.5703125" style="125" bestFit="1" customWidth="1"/>
    <col min="8" max="8" width="16.5703125" style="125" bestFit="1" customWidth="1"/>
    <col min="9" max="9" width="15.85546875" style="125" bestFit="1" customWidth="1"/>
    <col min="10" max="10" width="10.85546875" style="125" bestFit="1" customWidth="1"/>
    <col min="11" max="13" width="13.28515625" style="125" customWidth="1"/>
    <col min="14" max="14" width="14.5703125" style="125" customWidth="1"/>
    <col min="15" max="15" width="15.140625" style="125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</row>
    <row r="5" spans="1:17" ht="27" customHeight="1" x14ac:dyDescent="0.25">
      <c r="A5" s="228" t="s">
        <v>56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</row>
    <row r="6" spans="1:17" ht="20.25" customHeight="1" x14ac:dyDescent="0.25">
      <c r="A6" s="229" t="s">
        <v>349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</row>
    <row r="7" spans="1:17" s="126" customFormat="1" ht="18" customHeight="1" x14ac:dyDescent="0.2">
      <c r="A7" s="230" t="s">
        <v>90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</row>
    <row r="8" spans="1:17" s="126" customFormat="1" ht="18" customHeight="1" thickBot="1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</row>
    <row r="9" spans="1:17" s="128" customFormat="1" ht="29.25" customHeight="1" thickBot="1" x14ac:dyDescent="0.25">
      <c r="A9" s="71" t="s">
        <v>148</v>
      </c>
      <c r="B9" s="66" t="s">
        <v>44</v>
      </c>
      <c r="C9" s="66" t="s">
        <v>165</v>
      </c>
      <c r="D9" s="66" t="s">
        <v>45</v>
      </c>
      <c r="E9" s="66" t="s">
        <v>46</v>
      </c>
      <c r="F9" s="66" t="s">
        <v>221</v>
      </c>
      <c r="G9" s="67" t="s">
        <v>139</v>
      </c>
      <c r="H9" s="67" t="s">
        <v>0</v>
      </c>
      <c r="I9" s="67" t="s">
        <v>1</v>
      </c>
      <c r="J9" s="67" t="s">
        <v>2</v>
      </c>
      <c r="K9" s="67" t="s">
        <v>3</v>
      </c>
      <c r="L9" s="67" t="s">
        <v>4</v>
      </c>
      <c r="M9" s="67" t="s">
        <v>5</v>
      </c>
      <c r="N9" s="67" t="s">
        <v>6</v>
      </c>
      <c r="O9" s="68" t="s">
        <v>138</v>
      </c>
    </row>
    <row r="10" spans="1:17" s="14" customFormat="1" ht="36.75" customHeight="1" x14ac:dyDescent="0.2">
      <c r="A10" s="129">
        <v>1</v>
      </c>
      <c r="B10" s="142" t="s">
        <v>110</v>
      </c>
      <c r="C10" s="80" t="s">
        <v>53</v>
      </c>
      <c r="D10" s="80" t="s">
        <v>185</v>
      </c>
      <c r="E10" s="80" t="s">
        <v>59</v>
      </c>
      <c r="F10" s="81" t="s">
        <v>222</v>
      </c>
      <c r="G10" s="82">
        <v>150000</v>
      </c>
      <c r="H10" s="72">
        <v>0</v>
      </c>
      <c r="I10" s="69">
        <v>150000</v>
      </c>
      <c r="J10" s="69">
        <f t="shared" ref="J10:J73" si="0">G10*0.0287</f>
        <v>4305</v>
      </c>
      <c r="K10" s="69">
        <v>23529.09</v>
      </c>
      <c r="L10" s="69">
        <v>4560</v>
      </c>
      <c r="M10" s="69">
        <v>1375.12</v>
      </c>
      <c r="N10" s="69">
        <f t="shared" ref="N10:N73" si="1">J10+K10+L10+M10</f>
        <v>33769.21</v>
      </c>
      <c r="O10" s="70">
        <f t="shared" ref="O10:O73" si="2">I10-N10</f>
        <v>116230.79000000001</v>
      </c>
    </row>
    <row r="11" spans="1:17" s="14" customFormat="1" ht="36.75" customHeight="1" thickBot="1" x14ac:dyDescent="0.25">
      <c r="A11" s="130">
        <v>2</v>
      </c>
      <c r="B11" s="143" t="s">
        <v>113</v>
      </c>
      <c r="C11" s="86" t="s">
        <v>53</v>
      </c>
      <c r="D11" s="86" t="s">
        <v>263</v>
      </c>
      <c r="E11" s="86" t="s">
        <v>59</v>
      </c>
      <c r="F11" s="87" t="s">
        <v>222</v>
      </c>
      <c r="G11" s="88">
        <v>85000</v>
      </c>
      <c r="H11" s="5">
        <v>0</v>
      </c>
      <c r="I11" s="3">
        <v>85000</v>
      </c>
      <c r="J11" s="3">
        <f t="shared" si="0"/>
        <v>2439.5</v>
      </c>
      <c r="K11" s="3">
        <v>6309.38</v>
      </c>
      <c r="L11" s="3">
        <f>G11*0.0304</f>
        <v>2584</v>
      </c>
      <c r="M11" s="3">
        <v>25</v>
      </c>
      <c r="N11" s="3">
        <f t="shared" si="1"/>
        <v>11357.880000000001</v>
      </c>
      <c r="O11" s="2">
        <f t="shared" si="2"/>
        <v>73642.12</v>
      </c>
    </row>
    <row r="12" spans="1:17" s="14" customFormat="1" ht="36.75" customHeight="1" thickBot="1" x14ac:dyDescent="0.25">
      <c r="A12" s="129">
        <v>3</v>
      </c>
      <c r="B12" s="143" t="s">
        <v>178</v>
      </c>
      <c r="C12" s="86" t="s">
        <v>53</v>
      </c>
      <c r="D12" s="86" t="s">
        <v>198</v>
      </c>
      <c r="E12" s="86" t="s">
        <v>59</v>
      </c>
      <c r="F12" s="87" t="s">
        <v>223</v>
      </c>
      <c r="G12" s="88">
        <v>165000</v>
      </c>
      <c r="H12" s="5">
        <v>0</v>
      </c>
      <c r="I12" s="3">
        <v>165000</v>
      </c>
      <c r="J12" s="3">
        <f t="shared" si="0"/>
        <v>4735.5</v>
      </c>
      <c r="K12" s="3">
        <v>27413.5</v>
      </c>
      <c r="L12" s="3">
        <v>4943.8</v>
      </c>
      <c r="M12" s="5">
        <v>25</v>
      </c>
      <c r="N12" s="3">
        <f t="shared" si="1"/>
        <v>37117.800000000003</v>
      </c>
      <c r="O12" s="2">
        <f t="shared" si="2"/>
        <v>127882.2</v>
      </c>
    </row>
    <row r="13" spans="1:17" s="14" customFormat="1" ht="36.75" customHeight="1" x14ac:dyDescent="0.2">
      <c r="A13" s="129">
        <v>4</v>
      </c>
      <c r="B13" s="143" t="s">
        <v>286</v>
      </c>
      <c r="C13" s="86" t="s">
        <v>53</v>
      </c>
      <c r="D13" s="86" t="s">
        <v>287</v>
      </c>
      <c r="E13" s="86" t="s">
        <v>59</v>
      </c>
      <c r="F13" s="87" t="s">
        <v>222</v>
      </c>
      <c r="G13" s="88">
        <v>150000</v>
      </c>
      <c r="H13" s="5">
        <v>0</v>
      </c>
      <c r="I13" s="3">
        <f t="shared" ref="I13:I14" si="3">(G13)</f>
        <v>150000</v>
      </c>
      <c r="J13" s="3">
        <f t="shared" ref="J13:J14" si="4">(I13*2.87%)</f>
        <v>4305</v>
      </c>
      <c r="K13" s="3">
        <v>23866.62</v>
      </c>
      <c r="L13" s="3">
        <f t="shared" ref="L13:L14" si="5">(I13*3.04%)</f>
        <v>4560</v>
      </c>
      <c r="M13" s="3">
        <v>25</v>
      </c>
      <c r="N13" s="3">
        <f t="shared" ref="N13:N14" si="6">(J13+K13+L13+M13)</f>
        <v>32756.62</v>
      </c>
      <c r="O13" s="2">
        <f t="shared" ref="O13:O14" si="7">(I13-N13)</f>
        <v>117243.38</v>
      </c>
    </row>
    <row r="14" spans="1:17" s="14" customFormat="1" ht="36.75" customHeight="1" thickBot="1" x14ac:dyDescent="0.25">
      <c r="A14" s="130">
        <v>5</v>
      </c>
      <c r="B14" s="143" t="s">
        <v>288</v>
      </c>
      <c r="C14" s="86" t="s">
        <v>53</v>
      </c>
      <c r="D14" s="86" t="s">
        <v>363</v>
      </c>
      <c r="E14" s="86" t="s">
        <v>59</v>
      </c>
      <c r="F14" s="87" t="s">
        <v>222</v>
      </c>
      <c r="G14" s="88">
        <v>30000</v>
      </c>
      <c r="H14" s="5">
        <v>0</v>
      </c>
      <c r="I14" s="3">
        <f t="shared" si="3"/>
        <v>30000</v>
      </c>
      <c r="J14" s="3">
        <f t="shared" si="4"/>
        <v>861</v>
      </c>
      <c r="K14" s="3">
        <v>0</v>
      </c>
      <c r="L14" s="3">
        <f t="shared" si="5"/>
        <v>912</v>
      </c>
      <c r="M14" s="3">
        <v>25</v>
      </c>
      <c r="N14" s="3">
        <f t="shared" si="6"/>
        <v>1798</v>
      </c>
      <c r="O14" s="2">
        <f t="shared" si="7"/>
        <v>28202</v>
      </c>
    </row>
    <row r="15" spans="1:17" s="14" customFormat="1" ht="36.75" customHeight="1" thickBot="1" x14ac:dyDescent="0.25">
      <c r="A15" s="129">
        <v>6</v>
      </c>
      <c r="B15" s="143" t="s">
        <v>40</v>
      </c>
      <c r="C15" s="86" t="s">
        <v>53</v>
      </c>
      <c r="D15" s="86" t="s">
        <v>84</v>
      </c>
      <c r="E15" s="86" t="s">
        <v>48</v>
      </c>
      <c r="F15" s="87" t="s">
        <v>222</v>
      </c>
      <c r="G15" s="88">
        <v>110000</v>
      </c>
      <c r="H15" s="5">
        <v>0</v>
      </c>
      <c r="I15" s="3">
        <v>110000</v>
      </c>
      <c r="J15" s="3">
        <f t="shared" si="0"/>
        <v>3157</v>
      </c>
      <c r="K15" s="3">
        <v>13782.56</v>
      </c>
      <c r="L15" s="3">
        <f>G15*0.0304</f>
        <v>3344</v>
      </c>
      <c r="M15" s="3">
        <v>2825.24</v>
      </c>
      <c r="N15" s="3">
        <f t="shared" si="1"/>
        <v>23108.799999999996</v>
      </c>
      <c r="O15" s="2">
        <f t="shared" si="2"/>
        <v>86891.200000000012</v>
      </c>
    </row>
    <row r="16" spans="1:17" s="14" customFormat="1" ht="36.75" customHeight="1" x14ac:dyDescent="0.2">
      <c r="A16" s="129">
        <v>7</v>
      </c>
      <c r="B16" s="143" t="s">
        <v>91</v>
      </c>
      <c r="C16" s="86" t="s">
        <v>53</v>
      </c>
      <c r="D16" s="86" t="s">
        <v>264</v>
      </c>
      <c r="E16" s="86" t="s">
        <v>49</v>
      </c>
      <c r="F16" s="87" t="s">
        <v>222</v>
      </c>
      <c r="G16" s="88">
        <v>26000</v>
      </c>
      <c r="H16" s="5">
        <v>0</v>
      </c>
      <c r="I16" s="3">
        <v>26000</v>
      </c>
      <c r="J16" s="3">
        <f t="shared" si="0"/>
        <v>746.2</v>
      </c>
      <c r="K16" s="3">
        <v>0</v>
      </c>
      <c r="L16" s="3">
        <f>G16*0.0304</f>
        <v>790.4</v>
      </c>
      <c r="M16" s="3">
        <v>125</v>
      </c>
      <c r="N16" s="3">
        <f t="shared" si="1"/>
        <v>1661.6</v>
      </c>
      <c r="O16" s="2">
        <f t="shared" si="2"/>
        <v>24338.400000000001</v>
      </c>
    </row>
    <row r="17" spans="1:15" s="14" customFormat="1" ht="36.75" customHeight="1" thickBot="1" x14ac:dyDescent="0.25">
      <c r="A17" s="130">
        <v>8</v>
      </c>
      <c r="B17" s="143" t="s">
        <v>145</v>
      </c>
      <c r="C17" s="86" t="s">
        <v>53</v>
      </c>
      <c r="D17" s="86" t="s">
        <v>17</v>
      </c>
      <c r="E17" s="86" t="s">
        <v>51</v>
      </c>
      <c r="F17" s="87" t="s">
        <v>222</v>
      </c>
      <c r="G17" s="88">
        <v>25000</v>
      </c>
      <c r="H17" s="5">
        <v>0</v>
      </c>
      <c r="I17" s="3">
        <v>25000</v>
      </c>
      <c r="J17" s="3">
        <f t="shared" si="0"/>
        <v>717.5</v>
      </c>
      <c r="K17" s="5">
        <v>0</v>
      </c>
      <c r="L17" s="3">
        <f>G17*0.0304</f>
        <v>760</v>
      </c>
      <c r="M17" s="3">
        <v>1375.12</v>
      </c>
      <c r="N17" s="3">
        <f t="shared" si="1"/>
        <v>2852.62</v>
      </c>
      <c r="O17" s="2">
        <f t="shared" si="2"/>
        <v>22147.38</v>
      </c>
    </row>
    <row r="18" spans="1:15" s="14" customFormat="1" ht="36.75" customHeight="1" thickBot="1" x14ac:dyDescent="0.25">
      <c r="A18" s="129">
        <v>9</v>
      </c>
      <c r="B18" s="143" t="s">
        <v>106</v>
      </c>
      <c r="C18" s="86" t="s">
        <v>52</v>
      </c>
      <c r="D18" s="86" t="s">
        <v>107</v>
      </c>
      <c r="E18" s="86" t="s">
        <v>55</v>
      </c>
      <c r="F18" s="87" t="s">
        <v>222</v>
      </c>
      <c r="G18" s="88">
        <v>185000</v>
      </c>
      <c r="H18" s="5">
        <v>0</v>
      </c>
      <c r="I18" s="3">
        <v>185000</v>
      </c>
      <c r="J18" s="3">
        <f t="shared" si="0"/>
        <v>5309.5</v>
      </c>
      <c r="K18" s="3">
        <v>32269.54</v>
      </c>
      <c r="L18" s="3">
        <v>4943.8</v>
      </c>
      <c r="M18" s="3">
        <v>25</v>
      </c>
      <c r="N18" s="3">
        <f t="shared" si="1"/>
        <v>42547.840000000004</v>
      </c>
      <c r="O18" s="2">
        <f t="shared" si="2"/>
        <v>142452.16</v>
      </c>
    </row>
    <row r="19" spans="1:15" s="14" customFormat="1" ht="36.75" customHeight="1" x14ac:dyDescent="0.2">
      <c r="A19" s="129">
        <v>10</v>
      </c>
      <c r="B19" s="143" t="s">
        <v>115</v>
      </c>
      <c r="C19" s="86" t="s">
        <v>52</v>
      </c>
      <c r="D19" s="86" t="s">
        <v>263</v>
      </c>
      <c r="E19" s="86" t="s">
        <v>59</v>
      </c>
      <c r="F19" s="87" t="s">
        <v>222</v>
      </c>
      <c r="G19" s="88">
        <v>75000</v>
      </c>
      <c r="H19" s="5">
        <v>0</v>
      </c>
      <c r="I19" s="3">
        <v>75000</v>
      </c>
      <c r="J19" s="3">
        <f t="shared" si="0"/>
        <v>2152.5</v>
      </c>
      <c r="K19" s="3">
        <v>6309.38</v>
      </c>
      <c r="L19" s="3">
        <f t="shared" ref="L19:L75" si="8">G19*0.0304</f>
        <v>2280</v>
      </c>
      <c r="M19" s="3">
        <v>125</v>
      </c>
      <c r="N19" s="3">
        <f t="shared" si="1"/>
        <v>10866.880000000001</v>
      </c>
      <c r="O19" s="2">
        <f t="shared" si="2"/>
        <v>64133.119999999995</v>
      </c>
    </row>
    <row r="20" spans="1:15" s="14" customFormat="1" ht="36.75" customHeight="1" thickBot="1" x14ac:dyDescent="0.25">
      <c r="A20" s="130">
        <v>11</v>
      </c>
      <c r="B20" s="143" t="s">
        <v>136</v>
      </c>
      <c r="C20" s="86" t="s">
        <v>52</v>
      </c>
      <c r="D20" s="86" t="s">
        <v>16</v>
      </c>
      <c r="E20" s="86" t="s">
        <v>59</v>
      </c>
      <c r="F20" s="87" t="s">
        <v>222</v>
      </c>
      <c r="G20" s="88">
        <v>45000</v>
      </c>
      <c r="H20" s="5">
        <v>0</v>
      </c>
      <c r="I20" s="3">
        <v>45000</v>
      </c>
      <c r="J20" s="3">
        <f t="shared" si="0"/>
        <v>1291.5</v>
      </c>
      <c r="K20" s="3">
        <v>1148.33</v>
      </c>
      <c r="L20" s="3">
        <f t="shared" si="8"/>
        <v>1368</v>
      </c>
      <c r="M20" s="3">
        <v>2275</v>
      </c>
      <c r="N20" s="3">
        <f t="shared" si="1"/>
        <v>6082.83</v>
      </c>
      <c r="O20" s="2">
        <f t="shared" si="2"/>
        <v>38917.17</v>
      </c>
    </row>
    <row r="21" spans="1:15" s="14" customFormat="1" ht="36.75" customHeight="1" thickBot="1" x14ac:dyDescent="0.25">
      <c r="A21" s="129">
        <v>12</v>
      </c>
      <c r="B21" s="143" t="s">
        <v>14</v>
      </c>
      <c r="C21" s="86" t="s">
        <v>52</v>
      </c>
      <c r="D21" s="86" t="s">
        <v>10</v>
      </c>
      <c r="E21" s="86" t="s">
        <v>51</v>
      </c>
      <c r="F21" s="87" t="s">
        <v>223</v>
      </c>
      <c r="G21" s="88">
        <v>30000</v>
      </c>
      <c r="H21" s="5">
        <v>0</v>
      </c>
      <c r="I21" s="3">
        <v>30000</v>
      </c>
      <c r="J21" s="3">
        <f t="shared" si="0"/>
        <v>861</v>
      </c>
      <c r="K21" s="5">
        <v>0</v>
      </c>
      <c r="L21" s="3">
        <f t="shared" si="8"/>
        <v>912</v>
      </c>
      <c r="M21" s="3">
        <v>25</v>
      </c>
      <c r="N21" s="3">
        <f t="shared" si="1"/>
        <v>1798</v>
      </c>
      <c r="O21" s="2">
        <f t="shared" si="2"/>
        <v>28202</v>
      </c>
    </row>
    <row r="22" spans="1:15" s="14" customFormat="1" ht="36.75" customHeight="1" x14ac:dyDescent="0.2">
      <c r="A22" s="129">
        <v>13</v>
      </c>
      <c r="B22" s="143" t="s">
        <v>26</v>
      </c>
      <c r="C22" s="86" t="s">
        <v>175</v>
      </c>
      <c r="D22" s="86" t="s">
        <v>27</v>
      </c>
      <c r="E22" s="86" t="s">
        <v>49</v>
      </c>
      <c r="F22" s="87" t="s">
        <v>222</v>
      </c>
      <c r="G22" s="88">
        <v>70000</v>
      </c>
      <c r="H22" s="5">
        <v>0</v>
      </c>
      <c r="I22" s="3">
        <v>70000</v>
      </c>
      <c r="J22" s="3">
        <f>G22*0.0287</f>
        <v>2009</v>
      </c>
      <c r="K22" s="3">
        <v>0</v>
      </c>
      <c r="L22" s="3">
        <f>G22*0.0304</f>
        <v>2128</v>
      </c>
      <c r="M22" s="5">
        <v>125</v>
      </c>
      <c r="N22" s="3">
        <f>J22+K22+L22+M22</f>
        <v>4262</v>
      </c>
      <c r="O22" s="2">
        <f>I22-N22</f>
        <v>65738</v>
      </c>
    </row>
    <row r="23" spans="1:15" s="14" customFormat="1" ht="36.75" customHeight="1" thickBot="1" x14ac:dyDescent="0.25">
      <c r="A23" s="130">
        <v>14</v>
      </c>
      <c r="B23" s="143" t="s">
        <v>290</v>
      </c>
      <c r="C23" s="86" t="s">
        <v>175</v>
      </c>
      <c r="D23" s="86" t="s">
        <v>27</v>
      </c>
      <c r="E23" s="86" t="s">
        <v>49</v>
      </c>
      <c r="F23" s="87" t="s">
        <v>223</v>
      </c>
      <c r="G23" s="88">
        <v>45000</v>
      </c>
      <c r="H23" s="5">
        <v>0</v>
      </c>
      <c r="I23" s="3">
        <v>45000</v>
      </c>
      <c r="J23" s="3">
        <f t="shared" ref="J23" si="9">G23*0.0287</f>
        <v>1291.5</v>
      </c>
      <c r="K23" s="5">
        <v>0</v>
      </c>
      <c r="L23" s="3">
        <f t="shared" ref="L23" si="10">G23*0.0304</f>
        <v>1368</v>
      </c>
      <c r="M23" s="3">
        <v>0</v>
      </c>
      <c r="N23" s="3">
        <f t="shared" ref="N23" si="11">J23+K23+L23+M23</f>
        <v>2659.5</v>
      </c>
      <c r="O23" s="2">
        <f t="shared" ref="O23" si="12">I23-N23</f>
        <v>42340.5</v>
      </c>
    </row>
    <row r="24" spans="1:15" s="14" customFormat="1" ht="36.75" customHeight="1" thickBot="1" x14ac:dyDescent="0.25">
      <c r="A24" s="129">
        <v>15</v>
      </c>
      <c r="B24" s="143" t="s">
        <v>24</v>
      </c>
      <c r="C24" s="86" t="s">
        <v>175</v>
      </c>
      <c r="D24" s="86" t="s">
        <v>13</v>
      </c>
      <c r="E24" s="86" t="s">
        <v>49</v>
      </c>
      <c r="F24" s="87" t="s">
        <v>222</v>
      </c>
      <c r="G24" s="88">
        <v>35000</v>
      </c>
      <c r="H24" s="5">
        <v>0</v>
      </c>
      <c r="I24" s="3">
        <v>35000</v>
      </c>
      <c r="J24" s="3">
        <f t="shared" si="0"/>
        <v>1004.5</v>
      </c>
      <c r="K24" s="3">
        <v>0</v>
      </c>
      <c r="L24" s="3">
        <f t="shared" si="8"/>
        <v>1064</v>
      </c>
      <c r="M24" s="3">
        <v>2175</v>
      </c>
      <c r="N24" s="3">
        <f t="shared" si="1"/>
        <v>4243.5</v>
      </c>
      <c r="O24" s="2">
        <f t="shared" si="2"/>
        <v>30756.5</v>
      </c>
    </row>
    <row r="25" spans="1:15" s="14" customFormat="1" ht="36.75" customHeight="1" x14ac:dyDescent="0.2">
      <c r="A25" s="129">
        <v>16</v>
      </c>
      <c r="B25" s="143" t="s">
        <v>9</v>
      </c>
      <c r="C25" s="86" t="s">
        <v>177</v>
      </c>
      <c r="D25" s="86" t="s">
        <v>8</v>
      </c>
      <c r="E25" s="86" t="s">
        <v>48</v>
      </c>
      <c r="F25" s="87" t="s">
        <v>222</v>
      </c>
      <c r="G25" s="88">
        <v>45000</v>
      </c>
      <c r="H25" s="5">
        <v>0</v>
      </c>
      <c r="I25" s="3">
        <v>45000</v>
      </c>
      <c r="J25" s="3">
        <f t="shared" si="0"/>
        <v>1291.5</v>
      </c>
      <c r="K25" s="3">
        <v>743.29</v>
      </c>
      <c r="L25" s="3">
        <f t="shared" si="8"/>
        <v>1368</v>
      </c>
      <c r="M25" s="3">
        <v>2825.24</v>
      </c>
      <c r="N25" s="3">
        <f t="shared" si="1"/>
        <v>6228.03</v>
      </c>
      <c r="O25" s="2">
        <f t="shared" si="2"/>
        <v>38771.97</v>
      </c>
    </row>
    <row r="26" spans="1:15" s="14" customFormat="1" ht="36.75" customHeight="1" thickBot="1" x14ac:dyDescent="0.25">
      <c r="A26" s="130">
        <v>17</v>
      </c>
      <c r="B26" s="143" t="s">
        <v>54</v>
      </c>
      <c r="C26" s="86" t="s">
        <v>177</v>
      </c>
      <c r="D26" s="86" t="s">
        <v>8</v>
      </c>
      <c r="E26" s="86" t="s">
        <v>49</v>
      </c>
      <c r="F26" s="87" t="s">
        <v>222</v>
      </c>
      <c r="G26" s="88">
        <v>45000</v>
      </c>
      <c r="H26" s="5">
        <v>0</v>
      </c>
      <c r="I26" s="3">
        <v>45000</v>
      </c>
      <c r="J26" s="3">
        <f>G26*0.0287</f>
        <v>1291.5</v>
      </c>
      <c r="K26" s="3">
        <v>945.81</v>
      </c>
      <c r="L26" s="3">
        <f>G26*0.0304</f>
        <v>1368</v>
      </c>
      <c r="M26" s="3">
        <v>1475.12</v>
      </c>
      <c r="N26" s="3">
        <f>J26+K26+L26+M26</f>
        <v>5080.43</v>
      </c>
      <c r="O26" s="2">
        <f>I26-N26</f>
        <v>39919.57</v>
      </c>
    </row>
    <row r="27" spans="1:15" s="14" customFormat="1" ht="36.75" customHeight="1" thickBot="1" x14ac:dyDescent="0.25">
      <c r="A27" s="129">
        <v>18</v>
      </c>
      <c r="B27" s="143" t="s">
        <v>117</v>
      </c>
      <c r="C27" s="86" t="s">
        <v>177</v>
      </c>
      <c r="D27" s="86" t="s">
        <v>99</v>
      </c>
      <c r="E27" s="86" t="s">
        <v>49</v>
      </c>
      <c r="F27" s="87" t="s">
        <v>223</v>
      </c>
      <c r="G27" s="88">
        <v>35000</v>
      </c>
      <c r="H27" s="5">
        <v>0</v>
      </c>
      <c r="I27" s="3">
        <v>35000</v>
      </c>
      <c r="J27" s="3">
        <f>G27*0.0287</f>
        <v>1004.5</v>
      </c>
      <c r="K27" s="3">
        <v>0</v>
      </c>
      <c r="L27" s="3">
        <f>G27*0.0304</f>
        <v>1064</v>
      </c>
      <c r="M27" s="3">
        <v>25</v>
      </c>
      <c r="N27" s="3">
        <f>J27+K27+L27+M27</f>
        <v>2093.5</v>
      </c>
      <c r="O27" s="2">
        <f>I27-N27</f>
        <v>32906.5</v>
      </c>
    </row>
    <row r="28" spans="1:15" s="14" customFormat="1" ht="36.75" customHeight="1" x14ac:dyDescent="0.2">
      <c r="A28" s="129">
        <v>19</v>
      </c>
      <c r="B28" s="143" t="s">
        <v>234</v>
      </c>
      <c r="C28" s="86" t="s">
        <v>177</v>
      </c>
      <c r="D28" s="86" t="s">
        <v>235</v>
      </c>
      <c r="E28" s="86" t="s">
        <v>49</v>
      </c>
      <c r="F28" s="87" t="s">
        <v>222</v>
      </c>
      <c r="G28" s="88">
        <v>35000</v>
      </c>
      <c r="H28" s="5">
        <v>0</v>
      </c>
      <c r="I28" s="3">
        <v>35000</v>
      </c>
      <c r="J28" s="3">
        <f t="shared" si="0"/>
        <v>1004.5</v>
      </c>
      <c r="K28" s="3">
        <v>0</v>
      </c>
      <c r="L28" s="3">
        <f t="shared" si="8"/>
        <v>1064</v>
      </c>
      <c r="M28" s="3">
        <v>25</v>
      </c>
      <c r="N28" s="3">
        <f t="shared" si="1"/>
        <v>2093.5</v>
      </c>
      <c r="O28" s="2">
        <f t="shared" si="2"/>
        <v>32906.5</v>
      </c>
    </row>
    <row r="29" spans="1:15" s="14" customFormat="1" ht="36.75" customHeight="1" thickBot="1" x14ac:dyDescent="0.25">
      <c r="A29" s="130">
        <v>20</v>
      </c>
      <c r="B29" s="143" t="s">
        <v>112</v>
      </c>
      <c r="C29" s="86" t="s">
        <v>53</v>
      </c>
      <c r="D29" s="86" t="s">
        <v>263</v>
      </c>
      <c r="E29" s="86" t="s">
        <v>59</v>
      </c>
      <c r="F29" s="87" t="s">
        <v>222</v>
      </c>
      <c r="G29" s="88">
        <v>75000</v>
      </c>
      <c r="H29" s="5">
        <v>0</v>
      </c>
      <c r="I29" s="3">
        <v>75000</v>
      </c>
      <c r="J29" s="3">
        <f t="shared" si="0"/>
        <v>2152.5</v>
      </c>
      <c r="K29" s="3">
        <v>6309.38</v>
      </c>
      <c r="L29" s="3">
        <f>G29*0.0304</f>
        <v>2280</v>
      </c>
      <c r="M29" s="3">
        <v>25</v>
      </c>
      <c r="N29" s="3">
        <f t="shared" si="1"/>
        <v>10766.880000000001</v>
      </c>
      <c r="O29" s="2">
        <f t="shared" si="2"/>
        <v>64233.119999999995</v>
      </c>
    </row>
    <row r="30" spans="1:15" s="14" customFormat="1" ht="36.75" customHeight="1" thickBot="1" x14ac:dyDescent="0.25">
      <c r="A30" s="129">
        <v>21</v>
      </c>
      <c r="B30" s="143" t="s">
        <v>20</v>
      </c>
      <c r="C30" s="86" t="s">
        <v>176</v>
      </c>
      <c r="D30" s="86" t="s">
        <v>67</v>
      </c>
      <c r="E30" s="86" t="s">
        <v>48</v>
      </c>
      <c r="F30" s="87" t="s">
        <v>222</v>
      </c>
      <c r="G30" s="88">
        <v>60000</v>
      </c>
      <c r="H30" s="5">
        <v>0</v>
      </c>
      <c r="I30" s="3">
        <v>60000</v>
      </c>
      <c r="J30" s="3">
        <f t="shared" si="0"/>
        <v>1722</v>
      </c>
      <c r="K30" s="3">
        <v>3486.68</v>
      </c>
      <c r="L30" s="3">
        <f t="shared" si="8"/>
        <v>1824</v>
      </c>
      <c r="M30" s="3">
        <v>2279</v>
      </c>
      <c r="N30" s="3">
        <f t="shared" si="1"/>
        <v>9311.68</v>
      </c>
      <c r="O30" s="2">
        <f t="shared" si="2"/>
        <v>50688.32</v>
      </c>
    </row>
    <row r="31" spans="1:15" s="14" customFormat="1" ht="36.75" customHeight="1" x14ac:dyDescent="0.2">
      <c r="A31" s="129">
        <v>22</v>
      </c>
      <c r="B31" s="143" t="s">
        <v>69</v>
      </c>
      <c r="C31" s="86" t="s">
        <v>176</v>
      </c>
      <c r="D31" s="86" t="s">
        <v>70</v>
      </c>
      <c r="E31" s="86" t="s">
        <v>49</v>
      </c>
      <c r="F31" s="87" t="s">
        <v>223</v>
      </c>
      <c r="G31" s="88">
        <v>55000</v>
      </c>
      <c r="H31" s="5">
        <v>0</v>
      </c>
      <c r="I31" s="3">
        <v>55000</v>
      </c>
      <c r="J31" s="3">
        <f t="shared" si="0"/>
        <v>1578.5</v>
      </c>
      <c r="K31" s="3">
        <v>2559.6799999999998</v>
      </c>
      <c r="L31" s="3">
        <f t="shared" si="8"/>
        <v>1672</v>
      </c>
      <c r="M31" s="3">
        <v>125</v>
      </c>
      <c r="N31" s="3">
        <f t="shared" si="1"/>
        <v>5935.18</v>
      </c>
      <c r="O31" s="2">
        <f t="shared" si="2"/>
        <v>49064.82</v>
      </c>
    </row>
    <row r="32" spans="1:15" s="14" customFormat="1" ht="36.75" customHeight="1" thickBot="1" x14ac:dyDescent="0.25">
      <c r="A32" s="130">
        <v>23</v>
      </c>
      <c r="B32" s="143" t="s">
        <v>86</v>
      </c>
      <c r="C32" s="86" t="s">
        <v>176</v>
      </c>
      <c r="D32" s="86" t="s">
        <v>89</v>
      </c>
      <c r="E32" s="86" t="s">
        <v>48</v>
      </c>
      <c r="F32" s="87" t="s">
        <v>223</v>
      </c>
      <c r="G32" s="88">
        <v>45000</v>
      </c>
      <c r="H32" s="5">
        <v>0</v>
      </c>
      <c r="I32" s="3">
        <v>45000</v>
      </c>
      <c r="J32" s="3">
        <f t="shared" si="0"/>
        <v>1291.5</v>
      </c>
      <c r="K32" s="3">
        <v>1148.33</v>
      </c>
      <c r="L32" s="3">
        <f t="shared" si="8"/>
        <v>1368</v>
      </c>
      <c r="M32" s="3">
        <v>125</v>
      </c>
      <c r="N32" s="3">
        <f t="shared" si="1"/>
        <v>3932.83</v>
      </c>
      <c r="O32" s="2">
        <f t="shared" si="2"/>
        <v>41067.17</v>
      </c>
    </row>
    <row r="33" spans="1:15" s="14" customFormat="1" ht="36.75" customHeight="1" thickBot="1" x14ac:dyDescent="0.25">
      <c r="A33" s="129">
        <v>24</v>
      </c>
      <c r="B33" s="143" t="s">
        <v>95</v>
      </c>
      <c r="C33" s="86" t="s">
        <v>176</v>
      </c>
      <c r="D33" s="86" t="s">
        <v>96</v>
      </c>
      <c r="E33" s="86" t="s">
        <v>49</v>
      </c>
      <c r="F33" s="87" t="s">
        <v>223</v>
      </c>
      <c r="G33" s="88">
        <v>36000</v>
      </c>
      <c r="H33" s="5">
        <v>0</v>
      </c>
      <c r="I33" s="3">
        <v>36000</v>
      </c>
      <c r="J33" s="3">
        <f t="shared" si="0"/>
        <v>1033.2</v>
      </c>
      <c r="K33" s="5">
        <v>0</v>
      </c>
      <c r="L33" s="3">
        <f t="shared" si="8"/>
        <v>1094.4000000000001</v>
      </c>
      <c r="M33" s="3">
        <v>125</v>
      </c>
      <c r="N33" s="3">
        <f t="shared" si="1"/>
        <v>2252.6000000000004</v>
      </c>
      <c r="O33" s="2">
        <f t="shared" si="2"/>
        <v>33747.4</v>
      </c>
    </row>
    <row r="34" spans="1:15" s="14" customFormat="1" ht="36.75" customHeight="1" x14ac:dyDescent="0.2">
      <c r="A34" s="129">
        <v>25</v>
      </c>
      <c r="B34" s="143" t="s">
        <v>102</v>
      </c>
      <c r="C34" s="86" t="s">
        <v>176</v>
      </c>
      <c r="D34" s="86" t="s">
        <v>13</v>
      </c>
      <c r="E34" s="86" t="s">
        <v>49</v>
      </c>
      <c r="F34" s="87" t="s">
        <v>223</v>
      </c>
      <c r="G34" s="88">
        <v>35000</v>
      </c>
      <c r="H34" s="5">
        <v>0</v>
      </c>
      <c r="I34" s="3">
        <v>35000</v>
      </c>
      <c r="J34" s="3">
        <f t="shared" si="0"/>
        <v>1004.5</v>
      </c>
      <c r="K34" s="3">
        <v>0</v>
      </c>
      <c r="L34" s="3">
        <f t="shared" si="8"/>
        <v>1064</v>
      </c>
      <c r="M34" s="3">
        <v>25</v>
      </c>
      <c r="N34" s="3">
        <f t="shared" si="1"/>
        <v>2093.5</v>
      </c>
      <c r="O34" s="2">
        <f t="shared" si="2"/>
        <v>32906.5</v>
      </c>
    </row>
    <row r="35" spans="1:15" s="14" customFormat="1" ht="36.75" customHeight="1" thickBot="1" x14ac:dyDescent="0.25">
      <c r="A35" s="130">
        <v>26</v>
      </c>
      <c r="B35" s="143" t="s">
        <v>261</v>
      </c>
      <c r="C35" s="86" t="s">
        <v>176</v>
      </c>
      <c r="D35" s="86" t="s">
        <v>262</v>
      </c>
      <c r="E35" s="86" t="s">
        <v>49</v>
      </c>
      <c r="F35" s="87" t="s">
        <v>222</v>
      </c>
      <c r="G35" s="88">
        <v>45000</v>
      </c>
      <c r="H35" s="5">
        <v>0</v>
      </c>
      <c r="I35" s="3">
        <v>45000</v>
      </c>
      <c r="J35" s="3">
        <f t="shared" si="0"/>
        <v>1291.5</v>
      </c>
      <c r="K35" s="3">
        <v>1148.33</v>
      </c>
      <c r="L35" s="3">
        <f t="shared" si="8"/>
        <v>1368</v>
      </c>
      <c r="M35" s="3">
        <v>25</v>
      </c>
      <c r="N35" s="3">
        <f t="shared" si="1"/>
        <v>3832.83</v>
      </c>
      <c r="O35" s="2">
        <f t="shared" si="2"/>
        <v>41167.17</v>
      </c>
    </row>
    <row r="36" spans="1:15" s="14" customFormat="1" ht="36.75" customHeight="1" thickBot="1" x14ac:dyDescent="0.25">
      <c r="A36" s="129">
        <v>27</v>
      </c>
      <c r="B36" s="143" t="s">
        <v>170</v>
      </c>
      <c r="C36" s="86" t="s">
        <v>225</v>
      </c>
      <c r="D36" s="86" t="s">
        <v>32</v>
      </c>
      <c r="E36" s="86" t="s">
        <v>59</v>
      </c>
      <c r="F36" s="87" t="s">
        <v>223</v>
      </c>
      <c r="G36" s="88">
        <v>100000</v>
      </c>
      <c r="H36" s="5">
        <v>0</v>
      </c>
      <c r="I36" s="3">
        <v>100000</v>
      </c>
      <c r="J36" s="3">
        <f t="shared" si="0"/>
        <v>2870</v>
      </c>
      <c r="K36" s="3">
        <v>12105.37</v>
      </c>
      <c r="L36" s="3">
        <f t="shared" si="8"/>
        <v>3040</v>
      </c>
      <c r="M36" s="3">
        <v>25</v>
      </c>
      <c r="N36" s="3">
        <f t="shared" si="1"/>
        <v>18040.370000000003</v>
      </c>
      <c r="O36" s="2">
        <f t="shared" si="2"/>
        <v>81959.63</v>
      </c>
    </row>
    <row r="37" spans="1:15" s="14" customFormat="1" ht="36.75" customHeight="1" x14ac:dyDescent="0.2">
      <c r="A37" s="129">
        <v>28</v>
      </c>
      <c r="B37" s="143" t="s">
        <v>168</v>
      </c>
      <c r="C37" s="86" t="s">
        <v>225</v>
      </c>
      <c r="D37" s="86" t="s">
        <v>97</v>
      </c>
      <c r="E37" s="86" t="s">
        <v>59</v>
      </c>
      <c r="F37" s="87" t="s">
        <v>222</v>
      </c>
      <c r="G37" s="88">
        <v>40000</v>
      </c>
      <c r="H37" s="5">
        <v>0</v>
      </c>
      <c r="I37" s="3">
        <v>40000</v>
      </c>
      <c r="J37" s="3">
        <f t="shared" si="0"/>
        <v>1148</v>
      </c>
      <c r="K37" s="3">
        <v>442.65</v>
      </c>
      <c r="L37" s="3">
        <f t="shared" si="8"/>
        <v>1216</v>
      </c>
      <c r="M37" s="3">
        <v>125</v>
      </c>
      <c r="N37" s="3">
        <f t="shared" si="1"/>
        <v>2931.65</v>
      </c>
      <c r="O37" s="2">
        <f t="shared" si="2"/>
        <v>37068.35</v>
      </c>
    </row>
    <row r="38" spans="1:15" s="14" customFormat="1" ht="36.75" customHeight="1" thickBot="1" x14ac:dyDescent="0.25">
      <c r="A38" s="130">
        <v>29</v>
      </c>
      <c r="B38" s="143" t="s">
        <v>167</v>
      </c>
      <c r="C38" s="86" t="s">
        <v>225</v>
      </c>
      <c r="D38" s="86" t="s">
        <v>32</v>
      </c>
      <c r="E38" s="86" t="s">
        <v>59</v>
      </c>
      <c r="F38" s="87" t="s">
        <v>223</v>
      </c>
      <c r="G38" s="88">
        <v>100000</v>
      </c>
      <c r="H38" s="5">
        <v>0</v>
      </c>
      <c r="I38" s="3">
        <v>100000</v>
      </c>
      <c r="J38" s="3">
        <f t="shared" si="0"/>
        <v>2870</v>
      </c>
      <c r="K38" s="3">
        <v>12105.37</v>
      </c>
      <c r="L38" s="3">
        <f t="shared" si="8"/>
        <v>3040</v>
      </c>
      <c r="M38" s="3">
        <v>25</v>
      </c>
      <c r="N38" s="3">
        <f t="shared" si="1"/>
        <v>18040.370000000003</v>
      </c>
      <c r="O38" s="2">
        <f t="shared" si="2"/>
        <v>81959.63</v>
      </c>
    </row>
    <row r="39" spans="1:15" s="14" customFormat="1" ht="36.75" customHeight="1" thickBot="1" x14ac:dyDescent="0.25">
      <c r="A39" s="129">
        <v>30</v>
      </c>
      <c r="B39" s="143" t="s">
        <v>236</v>
      </c>
      <c r="C39" s="86" t="s">
        <v>225</v>
      </c>
      <c r="D39" s="86" t="s">
        <v>237</v>
      </c>
      <c r="E39" s="86" t="s">
        <v>49</v>
      </c>
      <c r="F39" s="87" t="s">
        <v>222</v>
      </c>
      <c r="G39" s="88">
        <v>35000</v>
      </c>
      <c r="H39" s="5">
        <v>0</v>
      </c>
      <c r="I39" s="3">
        <v>35000</v>
      </c>
      <c r="J39" s="3">
        <f t="shared" si="0"/>
        <v>1004.5</v>
      </c>
      <c r="K39" s="3">
        <v>0</v>
      </c>
      <c r="L39" s="3">
        <f t="shared" si="8"/>
        <v>1064</v>
      </c>
      <c r="M39" s="3">
        <v>25</v>
      </c>
      <c r="N39" s="3">
        <f t="shared" si="1"/>
        <v>2093.5</v>
      </c>
      <c r="O39" s="2">
        <f t="shared" si="2"/>
        <v>32906.5</v>
      </c>
    </row>
    <row r="40" spans="1:15" s="14" customFormat="1" ht="36.75" customHeight="1" x14ac:dyDescent="0.2">
      <c r="A40" s="129">
        <v>31</v>
      </c>
      <c r="B40" s="143" t="s">
        <v>12</v>
      </c>
      <c r="C40" s="86" t="s">
        <v>164</v>
      </c>
      <c r="D40" s="86" t="s">
        <v>238</v>
      </c>
      <c r="E40" s="86" t="s">
        <v>48</v>
      </c>
      <c r="F40" s="87" t="s">
        <v>222</v>
      </c>
      <c r="G40" s="88">
        <v>80000</v>
      </c>
      <c r="H40" s="5">
        <v>0</v>
      </c>
      <c r="I40" s="3">
        <v>80000</v>
      </c>
      <c r="J40" s="3">
        <f t="shared" si="0"/>
        <v>2296</v>
      </c>
      <c r="K40" s="3">
        <v>7063.34</v>
      </c>
      <c r="L40" s="3">
        <f t="shared" si="8"/>
        <v>2432</v>
      </c>
      <c r="M40" s="3">
        <v>1475.12</v>
      </c>
      <c r="N40" s="3">
        <f t="shared" si="1"/>
        <v>13266.46</v>
      </c>
      <c r="O40" s="2">
        <f t="shared" si="2"/>
        <v>66733.540000000008</v>
      </c>
    </row>
    <row r="41" spans="1:15" s="14" customFormat="1" ht="36.75" customHeight="1" thickBot="1" x14ac:dyDescent="0.25">
      <c r="A41" s="130">
        <v>32</v>
      </c>
      <c r="B41" s="143" t="s">
        <v>71</v>
      </c>
      <c r="C41" s="86" t="s">
        <v>163</v>
      </c>
      <c r="D41" s="86" t="s">
        <v>208</v>
      </c>
      <c r="E41" s="86" t="s">
        <v>49</v>
      </c>
      <c r="F41" s="87" t="s">
        <v>223</v>
      </c>
      <c r="G41" s="88">
        <v>36000</v>
      </c>
      <c r="H41" s="5">
        <v>0</v>
      </c>
      <c r="I41" s="3">
        <v>36000</v>
      </c>
      <c r="J41" s="3">
        <f>G41*0.0287</f>
        <v>1033.2</v>
      </c>
      <c r="K41" s="3">
        <v>0</v>
      </c>
      <c r="L41" s="3">
        <f>G41*0.0304</f>
        <v>1094.4000000000001</v>
      </c>
      <c r="M41" s="5">
        <v>25</v>
      </c>
      <c r="N41" s="3">
        <f>J41+K41+L41+M41</f>
        <v>2152.6000000000004</v>
      </c>
      <c r="O41" s="2">
        <f>G41-N41</f>
        <v>33847.4</v>
      </c>
    </row>
    <row r="42" spans="1:15" s="14" customFormat="1" ht="36.75" customHeight="1" thickBot="1" x14ac:dyDescent="0.25">
      <c r="A42" s="129">
        <v>33</v>
      </c>
      <c r="B42" s="143" t="s">
        <v>85</v>
      </c>
      <c r="C42" s="86" t="s">
        <v>163</v>
      </c>
      <c r="D42" s="86" t="s">
        <v>254</v>
      </c>
      <c r="E42" s="86" t="s">
        <v>49</v>
      </c>
      <c r="F42" s="87" t="s">
        <v>222</v>
      </c>
      <c r="G42" s="88">
        <v>35000</v>
      </c>
      <c r="H42" s="5">
        <v>0</v>
      </c>
      <c r="I42" s="3">
        <v>35000</v>
      </c>
      <c r="J42" s="3">
        <f>G42*0.0287</f>
        <v>1004.5</v>
      </c>
      <c r="K42" s="5">
        <v>0</v>
      </c>
      <c r="L42" s="3">
        <f>G42*0.0304</f>
        <v>1064</v>
      </c>
      <c r="M42" s="5">
        <v>25</v>
      </c>
      <c r="N42" s="3">
        <f>J42+K42+L42+M42</f>
        <v>2093.5</v>
      </c>
      <c r="O42" s="2">
        <f>G42-N42</f>
        <v>32906.5</v>
      </c>
    </row>
    <row r="43" spans="1:15" s="14" customFormat="1" ht="36.75" customHeight="1" x14ac:dyDescent="0.2">
      <c r="A43" s="129">
        <v>34</v>
      </c>
      <c r="B43" s="143" t="s">
        <v>147</v>
      </c>
      <c r="C43" s="86" t="s">
        <v>163</v>
      </c>
      <c r="D43" s="86" t="s">
        <v>13</v>
      </c>
      <c r="E43" s="86" t="s">
        <v>49</v>
      </c>
      <c r="F43" s="87" t="s">
        <v>223</v>
      </c>
      <c r="G43" s="88">
        <v>35000</v>
      </c>
      <c r="H43" s="5">
        <v>0</v>
      </c>
      <c r="I43" s="3">
        <v>35000</v>
      </c>
      <c r="J43" s="3">
        <f t="shared" si="0"/>
        <v>1004.5</v>
      </c>
      <c r="K43" s="5">
        <v>0</v>
      </c>
      <c r="L43" s="3">
        <f t="shared" si="8"/>
        <v>1064</v>
      </c>
      <c r="M43" s="3">
        <v>2974.04</v>
      </c>
      <c r="N43" s="3">
        <f t="shared" si="1"/>
        <v>5042.54</v>
      </c>
      <c r="O43" s="2">
        <f t="shared" si="2"/>
        <v>29957.46</v>
      </c>
    </row>
    <row r="44" spans="1:15" s="14" customFormat="1" ht="36.75" customHeight="1" thickBot="1" x14ac:dyDescent="0.25">
      <c r="A44" s="130">
        <v>35</v>
      </c>
      <c r="B44" s="143" t="s">
        <v>57</v>
      </c>
      <c r="C44" s="86" t="s">
        <v>163</v>
      </c>
      <c r="D44" s="86" t="s">
        <v>13</v>
      </c>
      <c r="E44" s="86" t="s">
        <v>48</v>
      </c>
      <c r="F44" s="87" t="s">
        <v>222</v>
      </c>
      <c r="G44" s="88">
        <v>35000</v>
      </c>
      <c r="H44" s="5">
        <v>0</v>
      </c>
      <c r="I44" s="3">
        <v>35000</v>
      </c>
      <c r="J44" s="3">
        <f t="shared" si="0"/>
        <v>1004.5</v>
      </c>
      <c r="K44" s="3">
        <v>0</v>
      </c>
      <c r="L44" s="3">
        <f t="shared" si="8"/>
        <v>1064</v>
      </c>
      <c r="M44" s="3">
        <v>125</v>
      </c>
      <c r="N44" s="3">
        <f t="shared" si="1"/>
        <v>2193.5</v>
      </c>
      <c r="O44" s="2">
        <f t="shared" si="2"/>
        <v>32806.5</v>
      </c>
    </row>
    <row r="45" spans="1:15" s="14" customFormat="1" ht="36.75" customHeight="1" thickBot="1" x14ac:dyDescent="0.25">
      <c r="A45" s="129">
        <v>36</v>
      </c>
      <c r="B45" s="144" t="s">
        <v>354</v>
      </c>
      <c r="C45" s="106" t="s">
        <v>163</v>
      </c>
      <c r="D45" s="106" t="s">
        <v>13</v>
      </c>
      <c r="E45" s="103" t="s">
        <v>49</v>
      </c>
      <c r="F45" s="104" t="s">
        <v>222</v>
      </c>
      <c r="G45" s="105">
        <v>35000</v>
      </c>
      <c r="H45" s="105">
        <v>0</v>
      </c>
      <c r="I45" s="105">
        <v>35000</v>
      </c>
      <c r="J45" s="105">
        <f>(I45*2.87%)</f>
        <v>1004.5</v>
      </c>
      <c r="K45" s="105">
        <v>0</v>
      </c>
      <c r="L45" s="105">
        <f>(I45*3.04%)</f>
        <v>1064</v>
      </c>
      <c r="M45" s="105">
        <v>125</v>
      </c>
      <c r="N45" s="105">
        <f t="shared" ref="N45" si="13">SUM(J45:M45)</f>
        <v>2193.5</v>
      </c>
      <c r="O45" s="141">
        <f t="shared" ref="O45" si="14">(I45-N45)</f>
        <v>32806.5</v>
      </c>
    </row>
    <row r="46" spans="1:15" s="14" customFormat="1" ht="36.75" customHeight="1" x14ac:dyDescent="0.2">
      <c r="A46" s="129">
        <v>37</v>
      </c>
      <c r="B46" s="143" t="s">
        <v>180</v>
      </c>
      <c r="C46" s="86" t="s">
        <v>163</v>
      </c>
      <c r="D46" s="86" t="s">
        <v>214</v>
      </c>
      <c r="E46" s="86" t="s">
        <v>51</v>
      </c>
      <c r="F46" s="87" t="s">
        <v>223</v>
      </c>
      <c r="G46" s="88">
        <v>17500</v>
      </c>
      <c r="H46" s="5">
        <v>0</v>
      </c>
      <c r="I46" s="3">
        <v>17500</v>
      </c>
      <c r="J46" s="3">
        <f t="shared" si="0"/>
        <v>502.25</v>
      </c>
      <c r="K46" s="5">
        <v>0</v>
      </c>
      <c r="L46" s="3">
        <f t="shared" si="8"/>
        <v>532</v>
      </c>
      <c r="M46" s="3">
        <v>25</v>
      </c>
      <c r="N46" s="3">
        <f t="shared" si="1"/>
        <v>1059.25</v>
      </c>
      <c r="O46" s="2">
        <f t="shared" si="2"/>
        <v>16440.75</v>
      </c>
    </row>
    <row r="47" spans="1:15" s="14" customFormat="1" ht="36.75" customHeight="1" thickBot="1" x14ac:dyDescent="0.25">
      <c r="A47" s="130">
        <v>38</v>
      </c>
      <c r="B47" s="143" t="s">
        <v>60</v>
      </c>
      <c r="C47" s="86" t="s">
        <v>163</v>
      </c>
      <c r="D47" s="86" t="s">
        <v>239</v>
      </c>
      <c r="E47" s="86" t="s">
        <v>49</v>
      </c>
      <c r="F47" s="87" t="s">
        <v>223</v>
      </c>
      <c r="G47" s="88">
        <v>27000</v>
      </c>
      <c r="H47" s="5">
        <v>0</v>
      </c>
      <c r="I47" s="3">
        <v>27000</v>
      </c>
      <c r="J47" s="3">
        <f t="shared" si="0"/>
        <v>774.9</v>
      </c>
      <c r="K47" s="5">
        <v>0</v>
      </c>
      <c r="L47" s="3">
        <f t="shared" si="8"/>
        <v>820.8</v>
      </c>
      <c r="M47" s="3">
        <v>25</v>
      </c>
      <c r="N47" s="3">
        <f t="shared" si="1"/>
        <v>1620.6999999999998</v>
      </c>
      <c r="O47" s="2">
        <f t="shared" si="2"/>
        <v>25379.3</v>
      </c>
    </row>
    <row r="48" spans="1:15" s="14" customFormat="1" ht="36.75" customHeight="1" thickBot="1" x14ac:dyDescent="0.25">
      <c r="A48" s="129">
        <v>39</v>
      </c>
      <c r="B48" s="143" t="s">
        <v>146</v>
      </c>
      <c r="C48" s="86" t="s">
        <v>163</v>
      </c>
      <c r="D48" s="86" t="s">
        <v>93</v>
      </c>
      <c r="E48" s="86" t="s">
        <v>51</v>
      </c>
      <c r="F48" s="87" t="s">
        <v>223</v>
      </c>
      <c r="G48" s="88">
        <v>20500</v>
      </c>
      <c r="H48" s="5">
        <v>0</v>
      </c>
      <c r="I48" s="3">
        <v>20500</v>
      </c>
      <c r="J48" s="3">
        <f t="shared" si="0"/>
        <v>588.35</v>
      </c>
      <c r="K48" s="5">
        <v>0</v>
      </c>
      <c r="L48" s="3">
        <f t="shared" si="8"/>
        <v>623.20000000000005</v>
      </c>
      <c r="M48" s="3">
        <v>25</v>
      </c>
      <c r="N48" s="3">
        <f t="shared" si="1"/>
        <v>1236.5500000000002</v>
      </c>
      <c r="O48" s="2">
        <f t="shared" si="2"/>
        <v>19263.45</v>
      </c>
    </row>
    <row r="49" spans="1:15" s="14" customFormat="1" ht="36.75" customHeight="1" x14ac:dyDescent="0.2">
      <c r="A49" s="129">
        <v>40</v>
      </c>
      <c r="B49" s="143" t="s">
        <v>186</v>
      </c>
      <c r="C49" s="86" t="s">
        <v>53</v>
      </c>
      <c r="D49" s="86" t="s">
        <v>365</v>
      </c>
      <c r="E49" s="86" t="s">
        <v>49</v>
      </c>
      <c r="F49" s="87" t="s">
        <v>222</v>
      </c>
      <c r="G49" s="88">
        <v>26000</v>
      </c>
      <c r="H49" s="5">
        <v>0</v>
      </c>
      <c r="I49" s="3">
        <v>26000</v>
      </c>
      <c r="J49" s="3">
        <f t="shared" si="0"/>
        <v>746.2</v>
      </c>
      <c r="K49" s="5">
        <v>0</v>
      </c>
      <c r="L49" s="3">
        <f>G49*0.0304</f>
        <v>790.4</v>
      </c>
      <c r="M49" s="3">
        <v>25</v>
      </c>
      <c r="N49" s="3">
        <f t="shared" si="1"/>
        <v>1561.6</v>
      </c>
      <c r="O49" s="2">
        <f t="shared" si="2"/>
        <v>24438.400000000001</v>
      </c>
    </row>
    <row r="50" spans="1:15" s="14" customFormat="1" ht="36.75" customHeight="1" thickBot="1" x14ac:dyDescent="0.25">
      <c r="A50" s="130">
        <v>41</v>
      </c>
      <c r="B50" s="143" t="s">
        <v>29</v>
      </c>
      <c r="C50" s="86" t="s">
        <v>163</v>
      </c>
      <c r="D50" s="86" t="s">
        <v>10</v>
      </c>
      <c r="E50" s="86" t="s">
        <v>51</v>
      </c>
      <c r="F50" s="87" t="s">
        <v>223</v>
      </c>
      <c r="G50" s="88">
        <v>22000</v>
      </c>
      <c r="H50" s="5">
        <v>0</v>
      </c>
      <c r="I50" s="3">
        <v>22000</v>
      </c>
      <c r="J50" s="3">
        <f t="shared" si="0"/>
        <v>631.4</v>
      </c>
      <c r="K50" s="5">
        <v>0</v>
      </c>
      <c r="L50" s="3">
        <f t="shared" si="8"/>
        <v>668.8</v>
      </c>
      <c r="M50" s="3">
        <v>125</v>
      </c>
      <c r="N50" s="3">
        <f t="shared" si="1"/>
        <v>1425.1999999999998</v>
      </c>
      <c r="O50" s="2">
        <f t="shared" si="2"/>
        <v>20574.8</v>
      </c>
    </row>
    <row r="51" spans="1:15" s="14" customFormat="1" ht="36.75" customHeight="1" thickBot="1" x14ac:dyDescent="0.25">
      <c r="A51" s="129">
        <v>42</v>
      </c>
      <c r="B51" s="143" t="s">
        <v>179</v>
      </c>
      <c r="C51" s="86" t="s">
        <v>163</v>
      </c>
      <c r="D51" s="86" t="s">
        <v>10</v>
      </c>
      <c r="E51" s="86" t="s">
        <v>49</v>
      </c>
      <c r="F51" s="87" t="s">
        <v>223</v>
      </c>
      <c r="G51" s="88">
        <v>22000</v>
      </c>
      <c r="H51" s="5">
        <v>0</v>
      </c>
      <c r="I51" s="3">
        <v>22000</v>
      </c>
      <c r="J51" s="3">
        <f t="shared" si="0"/>
        <v>631.4</v>
      </c>
      <c r="K51" s="5">
        <v>0</v>
      </c>
      <c r="L51" s="3">
        <f t="shared" si="8"/>
        <v>668.8</v>
      </c>
      <c r="M51" s="3">
        <v>1375.12</v>
      </c>
      <c r="N51" s="3">
        <f t="shared" si="1"/>
        <v>2675.3199999999997</v>
      </c>
      <c r="O51" s="2">
        <f t="shared" si="2"/>
        <v>19324.68</v>
      </c>
    </row>
    <row r="52" spans="1:15" s="14" customFormat="1" ht="36.75" customHeight="1" x14ac:dyDescent="0.2">
      <c r="A52" s="129">
        <v>43</v>
      </c>
      <c r="B52" s="143" t="s">
        <v>209</v>
      </c>
      <c r="C52" s="86" t="s">
        <v>163</v>
      </c>
      <c r="D52" s="86" t="s">
        <v>10</v>
      </c>
      <c r="E52" s="86" t="s">
        <v>49</v>
      </c>
      <c r="F52" s="87" t="s">
        <v>223</v>
      </c>
      <c r="G52" s="88">
        <v>20000</v>
      </c>
      <c r="H52" s="5">
        <v>0</v>
      </c>
      <c r="I52" s="3">
        <v>20000</v>
      </c>
      <c r="J52" s="3">
        <f t="shared" si="0"/>
        <v>574</v>
      </c>
      <c r="K52" s="3">
        <v>0</v>
      </c>
      <c r="L52" s="3">
        <f t="shared" si="8"/>
        <v>608</v>
      </c>
      <c r="M52" s="3">
        <v>25</v>
      </c>
      <c r="N52" s="3">
        <f t="shared" si="1"/>
        <v>1207</v>
      </c>
      <c r="O52" s="2">
        <f t="shared" si="2"/>
        <v>18793</v>
      </c>
    </row>
    <row r="53" spans="1:15" s="14" customFormat="1" ht="36.75" customHeight="1" thickBot="1" x14ac:dyDescent="0.25">
      <c r="A53" s="130">
        <v>44</v>
      </c>
      <c r="B53" s="143" t="s">
        <v>30</v>
      </c>
      <c r="C53" s="86" t="s">
        <v>163</v>
      </c>
      <c r="D53" s="86" t="s">
        <v>10</v>
      </c>
      <c r="E53" s="86" t="s">
        <v>51</v>
      </c>
      <c r="F53" s="87" t="s">
        <v>223</v>
      </c>
      <c r="G53" s="88">
        <v>22000</v>
      </c>
      <c r="H53" s="5">
        <v>0</v>
      </c>
      <c r="I53" s="3">
        <v>22000</v>
      </c>
      <c r="J53" s="3">
        <f t="shared" si="0"/>
        <v>631.4</v>
      </c>
      <c r="K53" s="5">
        <v>0</v>
      </c>
      <c r="L53" s="3">
        <f t="shared" si="8"/>
        <v>668.8</v>
      </c>
      <c r="M53" s="3">
        <v>125</v>
      </c>
      <c r="N53" s="3">
        <f t="shared" si="1"/>
        <v>1425.1999999999998</v>
      </c>
      <c r="O53" s="2">
        <f t="shared" si="2"/>
        <v>20574.8</v>
      </c>
    </row>
    <row r="54" spans="1:15" s="14" customFormat="1" ht="36.75" customHeight="1" thickBot="1" x14ac:dyDescent="0.25">
      <c r="A54" s="129">
        <v>45</v>
      </c>
      <c r="B54" s="143" t="s">
        <v>61</v>
      </c>
      <c r="C54" s="86" t="s">
        <v>163</v>
      </c>
      <c r="D54" s="86" t="s">
        <v>62</v>
      </c>
      <c r="E54" s="86" t="s">
        <v>51</v>
      </c>
      <c r="F54" s="87" t="s">
        <v>223</v>
      </c>
      <c r="G54" s="88">
        <v>22000</v>
      </c>
      <c r="H54" s="5">
        <v>0</v>
      </c>
      <c r="I54" s="3">
        <v>22000</v>
      </c>
      <c r="J54" s="3">
        <f t="shared" si="0"/>
        <v>631.4</v>
      </c>
      <c r="K54" s="5">
        <v>0</v>
      </c>
      <c r="L54" s="3">
        <f t="shared" si="8"/>
        <v>668.8</v>
      </c>
      <c r="M54" s="3">
        <v>1687.98</v>
      </c>
      <c r="N54" s="3">
        <f t="shared" si="1"/>
        <v>2988.18</v>
      </c>
      <c r="O54" s="2">
        <f t="shared" si="2"/>
        <v>19011.82</v>
      </c>
    </row>
    <row r="55" spans="1:15" s="14" customFormat="1" ht="36.75" customHeight="1" x14ac:dyDescent="0.2">
      <c r="A55" s="129">
        <v>46</v>
      </c>
      <c r="B55" s="143" t="s">
        <v>210</v>
      </c>
      <c r="C55" s="86" t="s">
        <v>163</v>
      </c>
      <c r="D55" s="86" t="s">
        <v>211</v>
      </c>
      <c r="E55" s="86" t="s">
        <v>51</v>
      </c>
      <c r="F55" s="87" t="s">
        <v>223</v>
      </c>
      <c r="G55" s="88">
        <v>20500</v>
      </c>
      <c r="H55" s="5">
        <v>0</v>
      </c>
      <c r="I55" s="3">
        <v>20500</v>
      </c>
      <c r="J55" s="3">
        <f t="shared" si="0"/>
        <v>588.35</v>
      </c>
      <c r="K55" s="5">
        <v>0</v>
      </c>
      <c r="L55" s="3">
        <f t="shared" si="8"/>
        <v>623.20000000000005</v>
      </c>
      <c r="M55" s="3">
        <v>25</v>
      </c>
      <c r="N55" s="3">
        <f t="shared" si="1"/>
        <v>1236.5500000000002</v>
      </c>
      <c r="O55" s="2">
        <f t="shared" si="2"/>
        <v>19263.45</v>
      </c>
    </row>
    <row r="56" spans="1:15" s="14" customFormat="1" ht="36.75" customHeight="1" thickBot="1" x14ac:dyDescent="0.25">
      <c r="A56" s="130">
        <v>47</v>
      </c>
      <c r="B56" s="143" t="s">
        <v>205</v>
      </c>
      <c r="C56" s="86" t="s">
        <v>163</v>
      </c>
      <c r="D56" s="86" t="s">
        <v>94</v>
      </c>
      <c r="E56" s="86" t="s">
        <v>49</v>
      </c>
      <c r="F56" s="87" t="s">
        <v>223</v>
      </c>
      <c r="G56" s="88">
        <v>16500</v>
      </c>
      <c r="H56" s="5">
        <v>0</v>
      </c>
      <c r="I56" s="3">
        <v>16500</v>
      </c>
      <c r="J56" s="3">
        <f t="shared" si="0"/>
        <v>473.55</v>
      </c>
      <c r="K56" s="5">
        <v>0</v>
      </c>
      <c r="L56" s="3">
        <f t="shared" si="8"/>
        <v>501.6</v>
      </c>
      <c r="M56" s="3">
        <v>1375.12</v>
      </c>
      <c r="N56" s="3">
        <f t="shared" si="1"/>
        <v>2350.27</v>
      </c>
      <c r="O56" s="2">
        <f t="shared" si="2"/>
        <v>14149.73</v>
      </c>
    </row>
    <row r="57" spans="1:15" s="14" customFormat="1" ht="36.75" customHeight="1" thickBot="1" x14ac:dyDescent="0.25">
      <c r="A57" s="129">
        <v>48</v>
      </c>
      <c r="B57" s="143" t="s">
        <v>92</v>
      </c>
      <c r="C57" s="86" t="s">
        <v>163</v>
      </c>
      <c r="D57" s="86" t="s">
        <v>17</v>
      </c>
      <c r="E57" s="86" t="s">
        <v>51</v>
      </c>
      <c r="F57" s="87" t="s">
        <v>222</v>
      </c>
      <c r="G57" s="88">
        <v>16500</v>
      </c>
      <c r="H57" s="5">
        <v>0</v>
      </c>
      <c r="I57" s="3">
        <v>16500</v>
      </c>
      <c r="J57" s="3">
        <f t="shared" si="0"/>
        <v>473.55</v>
      </c>
      <c r="K57" s="5">
        <v>0</v>
      </c>
      <c r="L57" s="3">
        <f t="shared" si="8"/>
        <v>501.6</v>
      </c>
      <c r="M57" s="3">
        <v>25</v>
      </c>
      <c r="N57" s="3">
        <f t="shared" si="1"/>
        <v>1000.1500000000001</v>
      </c>
      <c r="O57" s="2">
        <f t="shared" si="2"/>
        <v>15499.85</v>
      </c>
    </row>
    <row r="58" spans="1:15" s="14" customFormat="1" ht="36.75" customHeight="1" x14ac:dyDescent="0.2">
      <c r="A58" s="129">
        <v>49</v>
      </c>
      <c r="B58" s="143" t="s">
        <v>31</v>
      </c>
      <c r="C58" s="86" t="s">
        <v>163</v>
      </c>
      <c r="D58" s="86" t="s">
        <v>17</v>
      </c>
      <c r="E58" s="86" t="s">
        <v>51</v>
      </c>
      <c r="F58" s="87" t="s">
        <v>222</v>
      </c>
      <c r="G58" s="88">
        <v>16500</v>
      </c>
      <c r="H58" s="5">
        <v>0</v>
      </c>
      <c r="I58" s="3">
        <v>16500</v>
      </c>
      <c r="J58" s="3">
        <f t="shared" si="0"/>
        <v>473.55</v>
      </c>
      <c r="K58" s="5">
        <v>0</v>
      </c>
      <c r="L58" s="3">
        <f t="shared" si="8"/>
        <v>501.6</v>
      </c>
      <c r="M58" s="3">
        <v>3013.91</v>
      </c>
      <c r="N58" s="3">
        <f t="shared" si="1"/>
        <v>3989.06</v>
      </c>
      <c r="O58" s="2">
        <f t="shared" si="2"/>
        <v>12510.94</v>
      </c>
    </row>
    <row r="59" spans="1:15" s="14" customFormat="1" ht="36.75" customHeight="1" thickBot="1" x14ac:dyDescent="0.25">
      <c r="A59" s="130">
        <v>50</v>
      </c>
      <c r="B59" s="143" t="s">
        <v>181</v>
      </c>
      <c r="C59" s="86" t="s">
        <v>163</v>
      </c>
      <c r="D59" s="86" t="s">
        <v>17</v>
      </c>
      <c r="E59" s="86" t="s">
        <v>51</v>
      </c>
      <c r="F59" s="87" t="s">
        <v>222</v>
      </c>
      <c r="G59" s="88">
        <v>16500</v>
      </c>
      <c r="H59" s="5">
        <v>0</v>
      </c>
      <c r="I59" s="3">
        <v>16500</v>
      </c>
      <c r="J59" s="3">
        <f t="shared" si="0"/>
        <v>473.55</v>
      </c>
      <c r="K59" s="5">
        <v>0</v>
      </c>
      <c r="L59" s="3">
        <f t="shared" si="8"/>
        <v>501.6</v>
      </c>
      <c r="M59" s="3">
        <v>2770.58</v>
      </c>
      <c r="N59" s="3">
        <f t="shared" si="1"/>
        <v>3745.73</v>
      </c>
      <c r="O59" s="2">
        <f t="shared" si="2"/>
        <v>12754.27</v>
      </c>
    </row>
    <row r="60" spans="1:15" s="14" customFormat="1" ht="36.75" customHeight="1" thickBot="1" x14ac:dyDescent="0.25">
      <c r="A60" s="129">
        <v>51</v>
      </c>
      <c r="B60" s="143" t="s">
        <v>28</v>
      </c>
      <c r="C60" s="86" t="s">
        <v>163</v>
      </c>
      <c r="D60" s="86" t="s">
        <v>17</v>
      </c>
      <c r="E60" s="86" t="s">
        <v>51</v>
      </c>
      <c r="F60" s="87" t="s">
        <v>222</v>
      </c>
      <c r="G60" s="88">
        <v>16500</v>
      </c>
      <c r="H60" s="5">
        <v>0</v>
      </c>
      <c r="I60" s="3">
        <v>16500</v>
      </c>
      <c r="J60" s="3">
        <f t="shared" si="0"/>
        <v>473.55</v>
      </c>
      <c r="K60" s="5">
        <v>0</v>
      </c>
      <c r="L60" s="3">
        <f t="shared" si="8"/>
        <v>501.6</v>
      </c>
      <c r="M60" s="3">
        <v>125</v>
      </c>
      <c r="N60" s="3">
        <f t="shared" si="1"/>
        <v>1100.1500000000001</v>
      </c>
      <c r="O60" s="2">
        <f t="shared" si="2"/>
        <v>15399.85</v>
      </c>
    </row>
    <row r="61" spans="1:15" s="14" customFormat="1" ht="36.75" customHeight="1" x14ac:dyDescent="0.2">
      <c r="A61" s="129">
        <v>52</v>
      </c>
      <c r="B61" s="143" t="s">
        <v>224</v>
      </c>
      <c r="C61" s="86" t="s">
        <v>163</v>
      </c>
      <c r="D61" s="86" t="s">
        <v>17</v>
      </c>
      <c r="E61" s="86" t="s">
        <v>51</v>
      </c>
      <c r="F61" s="87" t="s">
        <v>222</v>
      </c>
      <c r="G61" s="88">
        <v>16500</v>
      </c>
      <c r="H61" s="5">
        <v>0</v>
      </c>
      <c r="I61" s="3">
        <v>16500</v>
      </c>
      <c r="J61" s="3">
        <f t="shared" si="0"/>
        <v>473.55</v>
      </c>
      <c r="K61" s="5">
        <v>0</v>
      </c>
      <c r="L61" s="3">
        <f t="shared" si="8"/>
        <v>501.6</v>
      </c>
      <c r="M61" s="3">
        <v>25</v>
      </c>
      <c r="N61" s="3">
        <f t="shared" si="1"/>
        <v>1000.1500000000001</v>
      </c>
      <c r="O61" s="2">
        <f t="shared" si="2"/>
        <v>15499.85</v>
      </c>
    </row>
    <row r="62" spans="1:15" s="14" customFormat="1" ht="36.75" customHeight="1" thickBot="1" x14ac:dyDescent="0.25">
      <c r="A62" s="130">
        <v>53</v>
      </c>
      <c r="B62" s="143" t="s">
        <v>233</v>
      </c>
      <c r="C62" s="86" t="s">
        <v>163</v>
      </c>
      <c r="D62" s="86" t="s">
        <v>17</v>
      </c>
      <c r="E62" s="86" t="s">
        <v>51</v>
      </c>
      <c r="F62" s="87" t="s">
        <v>223</v>
      </c>
      <c r="G62" s="88">
        <v>16500</v>
      </c>
      <c r="H62" s="5">
        <v>0</v>
      </c>
      <c r="I62" s="3">
        <v>16500</v>
      </c>
      <c r="J62" s="3">
        <f t="shared" si="0"/>
        <v>473.55</v>
      </c>
      <c r="K62" s="5">
        <v>0</v>
      </c>
      <c r="L62" s="3">
        <f t="shared" si="8"/>
        <v>501.6</v>
      </c>
      <c r="M62" s="3">
        <v>25</v>
      </c>
      <c r="N62" s="3">
        <f t="shared" si="1"/>
        <v>1000.1500000000001</v>
      </c>
      <c r="O62" s="2">
        <f t="shared" si="2"/>
        <v>15499.85</v>
      </c>
    </row>
    <row r="63" spans="1:15" s="14" customFormat="1" ht="36.75" customHeight="1" thickBot="1" x14ac:dyDescent="0.25">
      <c r="A63" s="129">
        <v>54</v>
      </c>
      <c r="B63" s="143" t="s">
        <v>108</v>
      </c>
      <c r="C63" s="86" t="s">
        <v>173</v>
      </c>
      <c r="D63" s="86" t="s">
        <v>187</v>
      </c>
      <c r="E63" s="86" t="s">
        <v>48</v>
      </c>
      <c r="F63" s="87" t="s">
        <v>222</v>
      </c>
      <c r="G63" s="88">
        <v>45000</v>
      </c>
      <c r="H63" s="5">
        <v>0</v>
      </c>
      <c r="I63" s="3">
        <v>45000</v>
      </c>
      <c r="J63" s="3">
        <f t="shared" si="0"/>
        <v>1291.5</v>
      </c>
      <c r="K63" s="3">
        <v>743.29</v>
      </c>
      <c r="L63" s="3">
        <f t="shared" si="8"/>
        <v>1368</v>
      </c>
      <c r="M63" s="3">
        <v>4168.74</v>
      </c>
      <c r="N63" s="3">
        <f t="shared" si="1"/>
        <v>7571.53</v>
      </c>
      <c r="O63" s="2">
        <f t="shared" si="2"/>
        <v>37428.47</v>
      </c>
    </row>
    <row r="64" spans="1:15" s="14" customFormat="1" ht="36.75" customHeight="1" x14ac:dyDescent="0.2">
      <c r="A64" s="129">
        <v>55</v>
      </c>
      <c r="B64" s="143" t="s">
        <v>149</v>
      </c>
      <c r="C64" s="86" t="s">
        <v>173</v>
      </c>
      <c r="D64" s="86" t="s">
        <v>188</v>
      </c>
      <c r="E64" s="86" t="s">
        <v>48</v>
      </c>
      <c r="F64" s="87" t="s">
        <v>222</v>
      </c>
      <c r="G64" s="88">
        <v>50000</v>
      </c>
      <c r="H64" s="3">
        <v>0</v>
      </c>
      <c r="I64" s="3">
        <v>50000</v>
      </c>
      <c r="J64" s="3">
        <f t="shared" si="0"/>
        <v>1435</v>
      </c>
      <c r="K64" s="3">
        <v>1651.48</v>
      </c>
      <c r="L64" s="3">
        <f t="shared" si="8"/>
        <v>1520</v>
      </c>
      <c r="M64" s="3">
        <v>1375.12</v>
      </c>
      <c r="N64" s="3">
        <f t="shared" si="1"/>
        <v>5981.5999999999995</v>
      </c>
      <c r="O64" s="2">
        <f t="shared" si="2"/>
        <v>44018.400000000001</v>
      </c>
    </row>
    <row r="65" spans="1:15" s="14" customFormat="1" ht="36.75" customHeight="1" thickBot="1" x14ac:dyDescent="0.25">
      <c r="A65" s="130">
        <v>56</v>
      </c>
      <c r="B65" s="143" t="s">
        <v>212</v>
      </c>
      <c r="C65" s="86" t="s">
        <v>173</v>
      </c>
      <c r="D65" s="86" t="s">
        <v>216</v>
      </c>
      <c r="E65" s="86" t="s">
        <v>59</v>
      </c>
      <c r="F65" s="87" t="s">
        <v>222</v>
      </c>
      <c r="G65" s="88">
        <v>90000</v>
      </c>
      <c r="H65" s="5">
        <v>0</v>
      </c>
      <c r="I65" s="3">
        <v>90000</v>
      </c>
      <c r="J65" s="3">
        <f t="shared" si="0"/>
        <v>2583</v>
      </c>
      <c r="K65" s="3">
        <v>9753.1200000000008</v>
      </c>
      <c r="L65" s="3">
        <f t="shared" si="8"/>
        <v>2736</v>
      </c>
      <c r="M65" s="3">
        <v>25</v>
      </c>
      <c r="N65" s="3">
        <f t="shared" si="1"/>
        <v>15097.12</v>
      </c>
      <c r="O65" s="2">
        <f t="shared" si="2"/>
        <v>74902.880000000005</v>
      </c>
    </row>
    <row r="66" spans="1:15" s="14" customFormat="1" ht="36.75" customHeight="1" thickBot="1" x14ac:dyDescent="0.25">
      <c r="A66" s="129">
        <v>57</v>
      </c>
      <c r="B66" s="143" t="s">
        <v>75</v>
      </c>
      <c r="C66" s="86" t="s">
        <v>173</v>
      </c>
      <c r="D66" s="86" t="s">
        <v>103</v>
      </c>
      <c r="E66" s="86" t="s">
        <v>48</v>
      </c>
      <c r="F66" s="87" t="s">
        <v>222</v>
      </c>
      <c r="G66" s="88">
        <v>70000</v>
      </c>
      <c r="H66" s="5">
        <v>0</v>
      </c>
      <c r="I66" s="3">
        <v>70000</v>
      </c>
      <c r="J66" s="3">
        <f t="shared" si="0"/>
        <v>2009</v>
      </c>
      <c r="K66" s="3">
        <v>5098.45</v>
      </c>
      <c r="L66" s="3">
        <f t="shared" si="8"/>
        <v>2128</v>
      </c>
      <c r="M66" s="3">
        <v>1475.12</v>
      </c>
      <c r="N66" s="3">
        <f t="shared" si="1"/>
        <v>10710.57</v>
      </c>
      <c r="O66" s="2">
        <f t="shared" si="2"/>
        <v>59289.43</v>
      </c>
    </row>
    <row r="67" spans="1:15" s="14" customFormat="1" ht="36.75" customHeight="1" x14ac:dyDescent="0.2">
      <c r="A67" s="129">
        <v>58</v>
      </c>
      <c r="B67" s="143" t="s">
        <v>88</v>
      </c>
      <c r="C67" s="86" t="s">
        <v>173</v>
      </c>
      <c r="D67" s="86" t="s">
        <v>72</v>
      </c>
      <c r="E67" s="86" t="s">
        <v>48</v>
      </c>
      <c r="F67" s="87" t="s">
        <v>222</v>
      </c>
      <c r="G67" s="88">
        <v>50000</v>
      </c>
      <c r="H67" s="5">
        <v>0</v>
      </c>
      <c r="I67" s="3">
        <v>50000</v>
      </c>
      <c r="J67" s="3">
        <f t="shared" si="0"/>
        <v>1435</v>
      </c>
      <c r="K67" s="3">
        <v>1854</v>
      </c>
      <c r="L67" s="3">
        <f t="shared" si="8"/>
        <v>1520</v>
      </c>
      <c r="M67" s="3">
        <v>125</v>
      </c>
      <c r="N67" s="3">
        <f t="shared" si="1"/>
        <v>4934</v>
      </c>
      <c r="O67" s="2">
        <f t="shared" si="2"/>
        <v>45066</v>
      </c>
    </row>
    <row r="68" spans="1:15" s="14" customFormat="1" ht="36.75" customHeight="1" thickBot="1" x14ac:dyDescent="0.25">
      <c r="A68" s="130">
        <v>59</v>
      </c>
      <c r="B68" s="143" t="s">
        <v>41</v>
      </c>
      <c r="C68" s="86" t="s">
        <v>173</v>
      </c>
      <c r="D68" s="86" t="s">
        <v>72</v>
      </c>
      <c r="E68" s="86" t="s">
        <v>48</v>
      </c>
      <c r="F68" s="87" t="s">
        <v>222</v>
      </c>
      <c r="G68" s="88">
        <v>50000</v>
      </c>
      <c r="H68" s="5">
        <v>0</v>
      </c>
      <c r="I68" s="3">
        <v>50000</v>
      </c>
      <c r="J68" s="3">
        <f t="shared" si="0"/>
        <v>1435</v>
      </c>
      <c r="K68" s="3">
        <v>1854</v>
      </c>
      <c r="L68" s="3">
        <f t="shared" si="8"/>
        <v>1520</v>
      </c>
      <c r="M68" s="3">
        <v>125</v>
      </c>
      <c r="N68" s="3">
        <f t="shared" si="1"/>
        <v>4934</v>
      </c>
      <c r="O68" s="2">
        <f t="shared" si="2"/>
        <v>45066</v>
      </c>
    </row>
    <row r="69" spans="1:15" s="14" customFormat="1" ht="36.75" customHeight="1" thickBot="1" x14ac:dyDescent="0.25">
      <c r="A69" s="129">
        <v>60</v>
      </c>
      <c r="B69" s="143" t="s">
        <v>34</v>
      </c>
      <c r="C69" s="86" t="s">
        <v>173</v>
      </c>
      <c r="D69" s="86" t="s">
        <v>72</v>
      </c>
      <c r="E69" s="86" t="s">
        <v>48</v>
      </c>
      <c r="F69" s="87" t="s">
        <v>223</v>
      </c>
      <c r="G69" s="88">
        <v>50000</v>
      </c>
      <c r="H69" s="5">
        <v>0</v>
      </c>
      <c r="I69" s="3">
        <v>50000</v>
      </c>
      <c r="J69" s="3">
        <f t="shared" si="0"/>
        <v>1435</v>
      </c>
      <c r="K69" s="3">
        <v>1854</v>
      </c>
      <c r="L69" s="3">
        <f t="shared" si="8"/>
        <v>1520</v>
      </c>
      <c r="M69" s="3">
        <v>125</v>
      </c>
      <c r="N69" s="3">
        <f t="shared" si="1"/>
        <v>4934</v>
      </c>
      <c r="O69" s="2">
        <f t="shared" si="2"/>
        <v>45066</v>
      </c>
    </row>
    <row r="70" spans="1:15" s="14" customFormat="1" ht="36.75" customHeight="1" x14ac:dyDescent="0.2">
      <c r="A70" s="129">
        <v>61</v>
      </c>
      <c r="B70" s="143" t="s">
        <v>35</v>
      </c>
      <c r="C70" s="86" t="s">
        <v>173</v>
      </c>
      <c r="D70" s="86" t="s">
        <v>105</v>
      </c>
      <c r="E70" s="86" t="s">
        <v>48</v>
      </c>
      <c r="F70" s="87" t="s">
        <v>223</v>
      </c>
      <c r="G70" s="88">
        <v>45000</v>
      </c>
      <c r="H70" s="5">
        <v>0</v>
      </c>
      <c r="I70" s="3">
        <v>45000</v>
      </c>
      <c r="J70" s="3">
        <f t="shared" si="0"/>
        <v>1291.5</v>
      </c>
      <c r="K70" s="3">
        <v>1148.33</v>
      </c>
      <c r="L70" s="3">
        <f t="shared" si="8"/>
        <v>1368</v>
      </c>
      <c r="M70" s="3">
        <v>125</v>
      </c>
      <c r="N70" s="3">
        <f t="shared" si="1"/>
        <v>3932.83</v>
      </c>
      <c r="O70" s="2">
        <f t="shared" si="2"/>
        <v>41067.17</v>
      </c>
    </row>
    <row r="71" spans="1:15" s="14" customFormat="1" ht="36.75" customHeight="1" thickBot="1" x14ac:dyDescent="0.25">
      <c r="A71" s="130">
        <v>62</v>
      </c>
      <c r="B71" s="143" t="s">
        <v>23</v>
      </c>
      <c r="C71" s="86" t="s">
        <v>173</v>
      </c>
      <c r="D71" s="86" t="s">
        <v>105</v>
      </c>
      <c r="E71" s="86" t="s">
        <v>48</v>
      </c>
      <c r="F71" s="87" t="s">
        <v>222</v>
      </c>
      <c r="G71" s="88">
        <v>45000</v>
      </c>
      <c r="H71" s="5">
        <v>0</v>
      </c>
      <c r="I71" s="3">
        <v>45000</v>
      </c>
      <c r="J71" s="3">
        <f t="shared" si="0"/>
        <v>1291.5</v>
      </c>
      <c r="K71" s="5">
        <v>945.81</v>
      </c>
      <c r="L71" s="3">
        <f t="shared" si="8"/>
        <v>1368</v>
      </c>
      <c r="M71" s="3">
        <v>2193.12</v>
      </c>
      <c r="N71" s="3">
        <f t="shared" si="1"/>
        <v>5798.43</v>
      </c>
      <c r="O71" s="2">
        <f t="shared" si="2"/>
        <v>39201.57</v>
      </c>
    </row>
    <row r="72" spans="1:15" s="14" customFormat="1" ht="36.75" customHeight="1" thickBot="1" x14ac:dyDescent="0.25">
      <c r="A72" s="129">
        <v>63</v>
      </c>
      <c r="B72" s="143" t="s">
        <v>36</v>
      </c>
      <c r="C72" s="86" t="s">
        <v>173</v>
      </c>
      <c r="D72" s="86" t="s">
        <v>105</v>
      </c>
      <c r="E72" s="86" t="s">
        <v>48</v>
      </c>
      <c r="F72" s="87" t="s">
        <v>223</v>
      </c>
      <c r="G72" s="88">
        <v>45000</v>
      </c>
      <c r="H72" s="5">
        <v>0</v>
      </c>
      <c r="I72" s="3">
        <v>45000</v>
      </c>
      <c r="J72" s="3">
        <f t="shared" si="0"/>
        <v>1291.5</v>
      </c>
      <c r="K72" s="3">
        <v>1148.33</v>
      </c>
      <c r="L72" s="3">
        <f t="shared" si="8"/>
        <v>1368</v>
      </c>
      <c r="M72" s="3">
        <v>25</v>
      </c>
      <c r="N72" s="3">
        <f t="shared" si="1"/>
        <v>3832.83</v>
      </c>
      <c r="O72" s="2">
        <f t="shared" si="2"/>
        <v>41167.17</v>
      </c>
    </row>
    <row r="73" spans="1:15" s="14" customFormat="1" ht="36.75" customHeight="1" x14ac:dyDescent="0.2">
      <c r="A73" s="129">
        <v>64</v>
      </c>
      <c r="B73" s="143" t="s">
        <v>37</v>
      </c>
      <c r="C73" s="86" t="s">
        <v>173</v>
      </c>
      <c r="D73" s="86" t="s">
        <v>105</v>
      </c>
      <c r="E73" s="86" t="s">
        <v>48</v>
      </c>
      <c r="F73" s="87" t="s">
        <v>222</v>
      </c>
      <c r="G73" s="88">
        <v>45000</v>
      </c>
      <c r="H73" s="5">
        <v>0</v>
      </c>
      <c r="I73" s="3">
        <v>45000</v>
      </c>
      <c r="J73" s="3">
        <f t="shared" si="0"/>
        <v>1291.5</v>
      </c>
      <c r="K73" s="5">
        <v>945.81</v>
      </c>
      <c r="L73" s="3">
        <f t="shared" si="8"/>
        <v>1368</v>
      </c>
      <c r="M73" s="3">
        <v>1475.12</v>
      </c>
      <c r="N73" s="3">
        <f t="shared" si="1"/>
        <v>5080.43</v>
      </c>
      <c r="O73" s="2">
        <f t="shared" si="2"/>
        <v>39919.57</v>
      </c>
    </row>
    <row r="74" spans="1:15" s="14" customFormat="1" ht="36.75" customHeight="1" thickBot="1" x14ac:dyDescent="0.25">
      <c r="A74" s="130">
        <v>65</v>
      </c>
      <c r="B74" s="143" t="s">
        <v>33</v>
      </c>
      <c r="C74" s="86" t="s">
        <v>173</v>
      </c>
      <c r="D74" s="86" t="s">
        <v>105</v>
      </c>
      <c r="E74" s="86" t="s">
        <v>49</v>
      </c>
      <c r="F74" s="87" t="s">
        <v>223</v>
      </c>
      <c r="G74" s="88">
        <v>45000</v>
      </c>
      <c r="H74" s="5">
        <v>0</v>
      </c>
      <c r="I74" s="3">
        <v>45000</v>
      </c>
      <c r="J74" s="3">
        <f t="shared" ref="J74:J100" si="15">G74*0.0287</f>
        <v>1291.5</v>
      </c>
      <c r="K74" s="3">
        <v>1148.33</v>
      </c>
      <c r="L74" s="3">
        <f t="shared" si="8"/>
        <v>1368</v>
      </c>
      <c r="M74" s="3">
        <v>125</v>
      </c>
      <c r="N74" s="3">
        <f t="shared" ref="N74:N100" si="16">J74+K74+L74+M74</f>
        <v>3932.83</v>
      </c>
      <c r="O74" s="2">
        <f t="shared" ref="O74:O102" si="17">I74-N74</f>
        <v>41067.17</v>
      </c>
    </row>
    <row r="75" spans="1:15" s="14" customFormat="1" ht="36.75" customHeight="1" thickBot="1" x14ac:dyDescent="0.25">
      <c r="A75" s="129">
        <v>66</v>
      </c>
      <c r="B75" s="143" t="s">
        <v>137</v>
      </c>
      <c r="C75" s="86" t="s">
        <v>173</v>
      </c>
      <c r="D75" s="86" t="s">
        <v>105</v>
      </c>
      <c r="E75" s="86" t="s">
        <v>49</v>
      </c>
      <c r="F75" s="87" t="s">
        <v>222</v>
      </c>
      <c r="G75" s="88">
        <v>35000</v>
      </c>
      <c r="H75" s="5">
        <v>0</v>
      </c>
      <c r="I75" s="3">
        <v>35000</v>
      </c>
      <c r="J75" s="3">
        <f t="shared" si="15"/>
        <v>1004.5</v>
      </c>
      <c r="K75" s="5">
        <v>0</v>
      </c>
      <c r="L75" s="3">
        <f t="shared" si="8"/>
        <v>1064</v>
      </c>
      <c r="M75" s="3">
        <v>25</v>
      </c>
      <c r="N75" s="3">
        <f t="shared" si="16"/>
        <v>2093.5</v>
      </c>
      <c r="O75" s="2">
        <f t="shared" si="17"/>
        <v>32906.5</v>
      </c>
    </row>
    <row r="76" spans="1:15" s="14" customFormat="1" ht="36.75" customHeight="1" x14ac:dyDescent="0.2">
      <c r="A76" s="129">
        <v>67</v>
      </c>
      <c r="B76" s="143" t="s">
        <v>11</v>
      </c>
      <c r="C76" s="86" t="s">
        <v>173</v>
      </c>
      <c r="D76" s="86" t="s">
        <v>105</v>
      </c>
      <c r="E76" s="86" t="s">
        <v>49</v>
      </c>
      <c r="F76" s="87" t="s">
        <v>223</v>
      </c>
      <c r="G76" s="88">
        <v>45000</v>
      </c>
      <c r="H76" s="5">
        <v>0</v>
      </c>
      <c r="I76" s="3">
        <v>45000</v>
      </c>
      <c r="J76" s="3">
        <f>G76*0.0287</f>
        <v>1291.5</v>
      </c>
      <c r="K76" s="3">
        <v>1148.33</v>
      </c>
      <c r="L76" s="3">
        <f>G76*0.0304</f>
        <v>1368</v>
      </c>
      <c r="M76" s="3">
        <v>125</v>
      </c>
      <c r="N76" s="3">
        <f>J76+K76+L76+M76</f>
        <v>3932.83</v>
      </c>
      <c r="O76" s="2">
        <f>I76-N76</f>
        <v>41067.17</v>
      </c>
    </row>
    <row r="77" spans="1:15" s="14" customFormat="1" ht="36.75" customHeight="1" thickBot="1" x14ac:dyDescent="0.25">
      <c r="A77" s="130">
        <v>68</v>
      </c>
      <c r="B77" s="143" t="s">
        <v>7</v>
      </c>
      <c r="C77" s="86" t="s">
        <v>194</v>
      </c>
      <c r="D77" s="86" t="s">
        <v>197</v>
      </c>
      <c r="E77" s="86" t="s">
        <v>48</v>
      </c>
      <c r="F77" s="87" t="s">
        <v>223</v>
      </c>
      <c r="G77" s="88">
        <v>150000</v>
      </c>
      <c r="H77" s="5">
        <v>0</v>
      </c>
      <c r="I77" s="3">
        <v>150000</v>
      </c>
      <c r="J77" s="3">
        <f t="shared" si="15"/>
        <v>4305</v>
      </c>
      <c r="K77" s="3">
        <v>23866.62</v>
      </c>
      <c r="L77" s="3">
        <v>4560</v>
      </c>
      <c r="M77" s="3">
        <v>125</v>
      </c>
      <c r="N77" s="3">
        <f t="shared" si="16"/>
        <v>32856.619999999995</v>
      </c>
      <c r="O77" s="2">
        <f t="shared" si="17"/>
        <v>117143.38</v>
      </c>
    </row>
    <row r="78" spans="1:15" s="14" customFormat="1" ht="36.75" customHeight="1" thickBot="1" x14ac:dyDescent="0.25">
      <c r="A78" s="129">
        <v>69</v>
      </c>
      <c r="B78" s="143" t="s">
        <v>39</v>
      </c>
      <c r="C78" s="86" t="s">
        <v>194</v>
      </c>
      <c r="D78" s="86" t="s">
        <v>268</v>
      </c>
      <c r="E78" s="86" t="s">
        <v>48</v>
      </c>
      <c r="F78" s="87" t="s">
        <v>223</v>
      </c>
      <c r="G78" s="88">
        <v>80000</v>
      </c>
      <c r="H78" s="5">
        <v>0</v>
      </c>
      <c r="I78" s="3">
        <v>80000</v>
      </c>
      <c r="J78" s="3">
        <f>G78*0.0287</f>
        <v>2296</v>
      </c>
      <c r="K78" s="3">
        <v>7063.34</v>
      </c>
      <c r="L78" s="3">
        <f>G78*0.0304</f>
        <v>2432</v>
      </c>
      <c r="M78" s="3">
        <v>1475.12</v>
      </c>
      <c r="N78" s="3">
        <f>J78+K78+L78+M78</f>
        <v>13266.46</v>
      </c>
      <c r="O78" s="2">
        <f>I78-N78</f>
        <v>66733.540000000008</v>
      </c>
    </row>
    <row r="79" spans="1:15" s="14" customFormat="1" ht="36.75" customHeight="1" x14ac:dyDescent="0.2">
      <c r="A79" s="129">
        <v>70</v>
      </c>
      <c r="B79" s="143" t="s">
        <v>42</v>
      </c>
      <c r="C79" s="86" t="s">
        <v>194</v>
      </c>
      <c r="D79" s="86" t="s">
        <v>268</v>
      </c>
      <c r="E79" s="86" t="s">
        <v>48</v>
      </c>
      <c r="F79" s="87" t="s">
        <v>222</v>
      </c>
      <c r="G79" s="88">
        <v>80000</v>
      </c>
      <c r="H79" s="5">
        <v>0</v>
      </c>
      <c r="I79" s="3">
        <v>80000</v>
      </c>
      <c r="J79" s="3">
        <f t="shared" si="15"/>
        <v>2296</v>
      </c>
      <c r="K79" s="3">
        <v>0</v>
      </c>
      <c r="L79" s="3">
        <f t="shared" ref="L79:L89" si="18">G79*0.0304</f>
        <v>2432</v>
      </c>
      <c r="M79" s="3">
        <v>843</v>
      </c>
      <c r="N79" s="3">
        <f t="shared" si="16"/>
        <v>5571</v>
      </c>
      <c r="O79" s="2">
        <f t="shared" si="17"/>
        <v>74429</v>
      </c>
    </row>
    <row r="80" spans="1:15" s="14" customFormat="1" ht="36.75" customHeight="1" thickBot="1" x14ac:dyDescent="0.25">
      <c r="A80" s="130">
        <v>71</v>
      </c>
      <c r="B80" s="143" t="s">
        <v>98</v>
      </c>
      <c r="C80" s="86" t="s">
        <v>172</v>
      </c>
      <c r="D80" s="86" t="s">
        <v>97</v>
      </c>
      <c r="E80" s="86" t="s">
        <v>49</v>
      </c>
      <c r="F80" s="87" t="s">
        <v>222</v>
      </c>
      <c r="G80" s="88">
        <v>70000</v>
      </c>
      <c r="H80" s="5">
        <v>0</v>
      </c>
      <c r="I80" s="3">
        <v>70000</v>
      </c>
      <c r="J80" s="3">
        <f t="shared" si="15"/>
        <v>2009</v>
      </c>
      <c r="K80" s="3">
        <v>5368.48</v>
      </c>
      <c r="L80" s="3">
        <f t="shared" si="18"/>
        <v>2128</v>
      </c>
      <c r="M80" s="3">
        <v>125</v>
      </c>
      <c r="N80" s="3">
        <f t="shared" si="16"/>
        <v>9630.48</v>
      </c>
      <c r="O80" s="2">
        <f t="shared" si="17"/>
        <v>60369.520000000004</v>
      </c>
    </row>
    <row r="81" spans="1:15" s="14" customFormat="1" ht="36.75" customHeight="1" thickBot="1" x14ac:dyDescent="0.25">
      <c r="A81" s="129">
        <v>72</v>
      </c>
      <c r="B81" s="143" t="s">
        <v>73</v>
      </c>
      <c r="C81" s="86" t="s">
        <v>172</v>
      </c>
      <c r="D81" s="86" t="s">
        <v>74</v>
      </c>
      <c r="E81" s="86" t="s">
        <v>48</v>
      </c>
      <c r="F81" s="87" t="s">
        <v>222</v>
      </c>
      <c r="G81" s="88">
        <v>50000</v>
      </c>
      <c r="H81" s="5">
        <v>0</v>
      </c>
      <c r="I81" s="3">
        <v>50000</v>
      </c>
      <c r="J81" s="3">
        <f t="shared" si="15"/>
        <v>1435</v>
      </c>
      <c r="K81" s="3">
        <v>1854</v>
      </c>
      <c r="L81" s="3">
        <f t="shared" si="18"/>
        <v>1520</v>
      </c>
      <c r="M81" s="3">
        <v>125</v>
      </c>
      <c r="N81" s="3">
        <f t="shared" si="16"/>
        <v>4934</v>
      </c>
      <c r="O81" s="2">
        <f t="shared" si="17"/>
        <v>45066</v>
      </c>
    </row>
    <row r="82" spans="1:15" s="14" customFormat="1" ht="36.75" customHeight="1" x14ac:dyDescent="0.2">
      <c r="A82" s="129">
        <v>73</v>
      </c>
      <c r="B82" s="143" t="s">
        <v>76</v>
      </c>
      <c r="C82" s="86" t="s">
        <v>172</v>
      </c>
      <c r="D82" s="86" t="s">
        <v>74</v>
      </c>
      <c r="E82" s="86" t="s">
        <v>48</v>
      </c>
      <c r="F82" s="87" t="s">
        <v>222</v>
      </c>
      <c r="G82" s="88">
        <v>50000</v>
      </c>
      <c r="H82" s="5">
        <v>0</v>
      </c>
      <c r="I82" s="3">
        <v>50000</v>
      </c>
      <c r="J82" s="3">
        <f t="shared" si="15"/>
        <v>1435</v>
      </c>
      <c r="K82" s="3">
        <v>1854</v>
      </c>
      <c r="L82" s="3">
        <f t="shared" si="18"/>
        <v>1520</v>
      </c>
      <c r="M82" s="3">
        <v>843</v>
      </c>
      <c r="N82" s="3">
        <f t="shared" si="16"/>
        <v>5652</v>
      </c>
      <c r="O82" s="2">
        <f t="shared" si="17"/>
        <v>44348</v>
      </c>
    </row>
    <row r="83" spans="1:15" s="14" customFormat="1" ht="36.75" customHeight="1" thickBot="1" x14ac:dyDescent="0.25">
      <c r="A83" s="130">
        <v>74</v>
      </c>
      <c r="B83" s="143" t="s">
        <v>77</v>
      </c>
      <c r="C83" s="86" t="s">
        <v>172</v>
      </c>
      <c r="D83" s="86" t="s">
        <v>74</v>
      </c>
      <c r="E83" s="86" t="s">
        <v>48</v>
      </c>
      <c r="F83" s="87" t="s">
        <v>222</v>
      </c>
      <c r="G83" s="88">
        <v>50000</v>
      </c>
      <c r="H83" s="5">
        <v>0</v>
      </c>
      <c r="I83" s="3">
        <v>50000</v>
      </c>
      <c r="J83" s="3">
        <f t="shared" si="15"/>
        <v>1435</v>
      </c>
      <c r="K83" s="3">
        <v>1854</v>
      </c>
      <c r="L83" s="3">
        <f t="shared" si="18"/>
        <v>1520</v>
      </c>
      <c r="M83" s="3">
        <v>125</v>
      </c>
      <c r="N83" s="3">
        <f t="shared" si="16"/>
        <v>4934</v>
      </c>
      <c r="O83" s="2">
        <f t="shared" si="17"/>
        <v>45066</v>
      </c>
    </row>
    <row r="84" spans="1:15" s="14" customFormat="1" ht="36.75" customHeight="1" thickBot="1" x14ac:dyDescent="0.25">
      <c r="A84" s="129">
        <v>75</v>
      </c>
      <c r="B84" s="143" t="s">
        <v>78</v>
      </c>
      <c r="C84" s="86" t="s">
        <v>172</v>
      </c>
      <c r="D84" s="86" t="s">
        <v>74</v>
      </c>
      <c r="E84" s="86" t="s">
        <v>48</v>
      </c>
      <c r="F84" s="87" t="s">
        <v>222</v>
      </c>
      <c r="G84" s="88">
        <v>50000</v>
      </c>
      <c r="H84" s="5">
        <v>0</v>
      </c>
      <c r="I84" s="3">
        <v>50000</v>
      </c>
      <c r="J84" s="3">
        <f t="shared" si="15"/>
        <v>1435</v>
      </c>
      <c r="K84" s="3">
        <v>1651.48</v>
      </c>
      <c r="L84" s="3">
        <f t="shared" si="18"/>
        <v>1520</v>
      </c>
      <c r="M84" s="3">
        <v>1475.12</v>
      </c>
      <c r="N84" s="3">
        <f t="shared" si="16"/>
        <v>6081.5999999999995</v>
      </c>
      <c r="O84" s="2">
        <f t="shared" si="17"/>
        <v>43918.400000000001</v>
      </c>
    </row>
    <row r="85" spans="1:15" s="14" customFormat="1" ht="36.75" customHeight="1" x14ac:dyDescent="0.2">
      <c r="A85" s="129">
        <v>76</v>
      </c>
      <c r="B85" s="143" t="s">
        <v>109</v>
      </c>
      <c r="C85" s="86" t="s">
        <v>172</v>
      </c>
      <c r="D85" s="86" t="s">
        <v>74</v>
      </c>
      <c r="E85" s="86" t="s">
        <v>48</v>
      </c>
      <c r="F85" s="87" t="s">
        <v>222</v>
      </c>
      <c r="G85" s="88">
        <v>50000</v>
      </c>
      <c r="H85" s="5">
        <v>0</v>
      </c>
      <c r="I85" s="3">
        <v>50000</v>
      </c>
      <c r="J85" s="3">
        <f t="shared" si="15"/>
        <v>1435</v>
      </c>
      <c r="K85" s="3">
        <v>1854</v>
      </c>
      <c r="L85" s="3">
        <f t="shared" si="18"/>
        <v>1520</v>
      </c>
      <c r="M85" s="3">
        <v>25</v>
      </c>
      <c r="N85" s="3">
        <f t="shared" si="16"/>
        <v>4834</v>
      </c>
      <c r="O85" s="2">
        <f t="shared" si="17"/>
        <v>45166</v>
      </c>
    </row>
    <row r="86" spans="1:15" s="14" customFormat="1" ht="36.75" customHeight="1" thickBot="1" x14ac:dyDescent="0.25">
      <c r="A86" s="130">
        <v>77</v>
      </c>
      <c r="B86" s="143" t="s">
        <v>199</v>
      </c>
      <c r="C86" s="86" t="s">
        <v>172</v>
      </c>
      <c r="D86" s="86" t="s">
        <v>116</v>
      </c>
      <c r="E86" s="86" t="s">
        <v>59</v>
      </c>
      <c r="F86" s="87" t="s">
        <v>222</v>
      </c>
      <c r="G86" s="88">
        <v>45000</v>
      </c>
      <c r="H86" s="5">
        <v>0</v>
      </c>
      <c r="I86" s="3">
        <v>45000</v>
      </c>
      <c r="J86" s="3">
        <f t="shared" si="15"/>
        <v>1291.5</v>
      </c>
      <c r="K86" s="3">
        <v>1148.33</v>
      </c>
      <c r="L86" s="3">
        <f t="shared" si="18"/>
        <v>1368</v>
      </c>
      <c r="M86" s="3">
        <v>125</v>
      </c>
      <c r="N86" s="3">
        <f t="shared" si="16"/>
        <v>3932.83</v>
      </c>
      <c r="O86" s="2">
        <f t="shared" si="17"/>
        <v>41067.17</v>
      </c>
    </row>
    <row r="87" spans="1:15" s="14" customFormat="1" ht="36.75" customHeight="1" thickBot="1" x14ac:dyDescent="0.25">
      <c r="A87" s="129">
        <v>78</v>
      </c>
      <c r="B87" s="143" t="s">
        <v>240</v>
      </c>
      <c r="C87" s="86" t="s">
        <v>172</v>
      </c>
      <c r="D87" s="86" t="s">
        <v>241</v>
      </c>
      <c r="E87" s="86" t="s">
        <v>49</v>
      </c>
      <c r="F87" s="87" t="s">
        <v>222</v>
      </c>
      <c r="G87" s="88">
        <v>35000</v>
      </c>
      <c r="H87" s="5">
        <v>0</v>
      </c>
      <c r="I87" s="3">
        <v>35000</v>
      </c>
      <c r="J87" s="3">
        <f t="shared" si="15"/>
        <v>1004.5</v>
      </c>
      <c r="K87" s="3">
        <v>0</v>
      </c>
      <c r="L87" s="3">
        <f t="shared" si="18"/>
        <v>1064</v>
      </c>
      <c r="M87" s="3">
        <v>125</v>
      </c>
      <c r="N87" s="3">
        <f t="shared" si="16"/>
        <v>2193.5</v>
      </c>
      <c r="O87" s="2">
        <f t="shared" si="17"/>
        <v>32806.5</v>
      </c>
    </row>
    <row r="88" spans="1:15" s="14" customFormat="1" ht="36.75" customHeight="1" x14ac:dyDescent="0.2">
      <c r="A88" s="129">
        <v>79</v>
      </c>
      <c r="B88" s="144" t="s">
        <v>353</v>
      </c>
      <c r="C88" s="106" t="s">
        <v>319</v>
      </c>
      <c r="D88" s="106" t="s">
        <v>13</v>
      </c>
      <c r="E88" s="103" t="s">
        <v>49</v>
      </c>
      <c r="F88" s="104" t="s">
        <v>222</v>
      </c>
      <c r="G88" s="105">
        <v>35000</v>
      </c>
      <c r="H88" s="105">
        <v>0</v>
      </c>
      <c r="I88" s="105">
        <v>35000</v>
      </c>
      <c r="J88" s="105">
        <f>(I88*2.87%)</f>
        <v>1004.5</v>
      </c>
      <c r="K88" s="105">
        <v>0</v>
      </c>
      <c r="L88" s="105">
        <f>(I88*3.04%)</f>
        <v>1064</v>
      </c>
      <c r="M88" s="105">
        <v>25</v>
      </c>
      <c r="N88" s="105">
        <f t="shared" ref="N88" si="19">SUM(J88:M88)</f>
        <v>2093.5</v>
      </c>
      <c r="O88" s="141">
        <f t="shared" ref="O88" si="20">(I88-N88)</f>
        <v>32906.5</v>
      </c>
    </row>
    <row r="89" spans="1:15" s="14" customFormat="1" ht="36.75" customHeight="1" thickBot="1" x14ac:dyDescent="0.25">
      <c r="A89" s="130">
        <v>80</v>
      </c>
      <c r="B89" s="143" t="s">
        <v>38</v>
      </c>
      <c r="C89" s="86" t="s">
        <v>174</v>
      </c>
      <c r="D89" s="86" t="s">
        <v>256</v>
      </c>
      <c r="E89" s="86" t="s">
        <v>49</v>
      </c>
      <c r="F89" s="87" t="s">
        <v>222</v>
      </c>
      <c r="G89" s="88">
        <v>110000</v>
      </c>
      <c r="H89" s="5">
        <v>0</v>
      </c>
      <c r="I89" s="3">
        <v>110000</v>
      </c>
      <c r="J89" s="3">
        <f t="shared" si="15"/>
        <v>3157</v>
      </c>
      <c r="K89" s="3">
        <v>14457.62</v>
      </c>
      <c r="L89" s="3">
        <f t="shared" si="18"/>
        <v>3344</v>
      </c>
      <c r="M89" s="3">
        <v>125</v>
      </c>
      <c r="N89" s="3">
        <f t="shared" si="16"/>
        <v>21083.620000000003</v>
      </c>
      <c r="O89" s="2">
        <f t="shared" si="17"/>
        <v>88916.38</v>
      </c>
    </row>
    <row r="90" spans="1:15" s="14" customFormat="1" ht="36.75" customHeight="1" thickBot="1" x14ac:dyDescent="0.25">
      <c r="A90" s="129">
        <v>81</v>
      </c>
      <c r="B90" s="143" t="s">
        <v>63</v>
      </c>
      <c r="C90" s="86" t="s">
        <v>174</v>
      </c>
      <c r="D90" s="86" t="s">
        <v>250</v>
      </c>
      <c r="E90" s="86" t="s">
        <v>49</v>
      </c>
      <c r="F90" s="87" t="s">
        <v>223</v>
      </c>
      <c r="G90" s="88">
        <v>65000</v>
      </c>
      <c r="H90" s="5">
        <v>0</v>
      </c>
      <c r="I90" s="3">
        <v>65000</v>
      </c>
      <c r="J90" s="3">
        <f>G90*0.0287</f>
        <v>1865.5</v>
      </c>
      <c r="K90" s="3">
        <v>4157.55</v>
      </c>
      <c r="L90" s="3">
        <f>G90*0.0304</f>
        <v>1976</v>
      </c>
      <c r="M90" s="3">
        <v>1475.12</v>
      </c>
      <c r="N90" s="3">
        <f>J90+K90+L90+M90</f>
        <v>9474.17</v>
      </c>
      <c r="O90" s="2">
        <f>I90-N90</f>
        <v>55525.83</v>
      </c>
    </row>
    <row r="91" spans="1:15" s="14" customFormat="1" ht="36.75" customHeight="1" x14ac:dyDescent="0.2">
      <c r="A91" s="129">
        <v>82</v>
      </c>
      <c r="B91" s="143" t="s">
        <v>189</v>
      </c>
      <c r="C91" s="86" t="s">
        <v>174</v>
      </c>
      <c r="D91" s="86" t="s">
        <v>250</v>
      </c>
      <c r="E91" s="86" t="s">
        <v>49</v>
      </c>
      <c r="F91" s="87" t="s">
        <v>222</v>
      </c>
      <c r="G91" s="88">
        <v>35000</v>
      </c>
      <c r="H91" s="5">
        <v>0</v>
      </c>
      <c r="I91" s="3">
        <v>35000</v>
      </c>
      <c r="J91" s="3">
        <f>G91*0.0287</f>
        <v>1004.5</v>
      </c>
      <c r="K91" s="3">
        <v>0</v>
      </c>
      <c r="L91" s="3">
        <f>G91*0.0304</f>
        <v>1064</v>
      </c>
      <c r="M91" s="3">
        <v>3125</v>
      </c>
      <c r="N91" s="3">
        <f>J91+K91+L91+M91</f>
        <v>5193.5</v>
      </c>
      <c r="O91" s="2">
        <f>I91-N91</f>
        <v>29806.5</v>
      </c>
    </row>
    <row r="92" spans="1:15" s="14" customFormat="1" ht="36.75" customHeight="1" thickBot="1" x14ac:dyDescent="0.25">
      <c r="A92" s="130">
        <v>83</v>
      </c>
      <c r="B92" s="143" t="s">
        <v>19</v>
      </c>
      <c r="C92" s="86" t="s">
        <v>226</v>
      </c>
      <c r="D92" s="86" t="s">
        <v>66</v>
      </c>
      <c r="E92" s="86" t="s">
        <v>48</v>
      </c>
      <c r="F92" s="87" t="s">
        <v>223</v>
      </c>
      <c r="G92" s="88">
        <v>150000</v>
      </c>
      <c r="H92" s="5">
        <v>0</v>
      </c>
      <c r="I92" s="3">
        <v>150000</v>
      </c>
      <c r="J92" s="3">
        <f t="shared" si="15"/>
        <v>4305</v>
      </c>
      <c r="K92" s="3">
        <v>23529.09</v>
      </c>
      <c r="L92" s="3">
        <v>4560</v>
      </c>
      <c r="M92" s="3">
        <v>1475.12</v>
      </c>
      <c r="N92" s="3">
        <f t="shared" si="16"/>
        <v>33869.21</v>
      </c>
      <c r="O92" s="2">
        <f t="shared" si="17"/>
        <v>116130.79000000001</v>
      </c>
    </row>
    <row r="93" spans="1:15" s="14" customFormat="1" ht="36.75" customHeight="1" thickBot="1" x14ac:dyDescent="0.25">
      <c r="A93" s="129">
        <v>84</v>
      </c>
      <c r="B93" s="143" t="s">
        <v>87</v>
      </c>
      <c r="C93" s="86" t="s">
        <v>226</v>
      </c>
      <c r="D93" s="86" t="s">
        <v>22</v>
      </c>
      <c r="E93" s="86" t="s">
        <v>49</v>
      </c>
      <c r="F93" s="87" t="s">
        <v>222</v>
      </c>
      <c r="G93" s="88">
        <v>75000</v>
      </c>
      <c r="H93" s="5">
        <v>0</v>
      </c>
      <c r="I93" s="3">
        <v>75000</v>
      </c>
      <c r="J93" s="3">
        <f t="shared" si="15"/>
        <v>2152.5</v>
      </c>
      <c r="K93" s="3">
        <v>6309.38</v>
      </c>
      <c r="L93" s="3">
        <f t="shared" ref="L93:L100" si="21">G93*0.0304</f>
        <v>2280</v>
      </c>
      <c r="M93" s="3">
        <v>125</v>
      </c>
      <c r="N93" s="3">
        <f t="shared" si="16"/>
        <v>10866.880000000001</v>
      </c>
      <c r="O93" s="2">
        <f t="shared" si="17"/>
        <v>64133.119999999995</v>
      </c>
    </row>
    <row r="94" spans="1:15" s="14" customFormat="1" ht="36.75" customHeight="1" x14ac:dyDescent="0.2">
      <c r="A94" s="129">
        <v>85</v>
      </c>
      <c r="B94" s="143" t="s">
        <v>104</v>
      </c>
      <c r="C94" s="86" t="s">
        <v>226</v>
      </c>
      <c r="D94" s="86" t="s">
        <v>13</v>
      </c>
      <c r="E94" s="86" t="s">
        <v>49</v>
      </c>
      <c r="F94" s="87" t="s">
        <v>222</v>
      </c>
      <c r="G94" s="88">
        <v>30000</v>
      </c>
      <c r="H94" s="5">
        <v>0</v>
      </c>
      <c r="I94" s="3">
        <v>30000</v>
      </c>
      <c r="J94" s="3">
        <f t="shared" si="15"/>
        <v>861</v>
      </c>
      <c r="K94" s="3">
        <v>0</v>
      </c>
      <c r="L94" s="3">
        <f t="shared" si="21"/>
        <v>912</v>
      </c>
      <c r="M94" s="3">
        <v>1475.12</v>
      </c>
      <c r="N94" s="3">
        <f t="shared" si="16"/>
        <v>3248.12</v>
      </c>
      <c r="O94" s="2">
        <f t="shared" si="17"/>
        <v>26751.88</v>
      </c>
    </row>
    <row r="95" spans="1:15" s="14" customFormat="1" ht="36.75" customHeight="1" thickBot="1" x14ac:dyDescent="0.25">
      <c r="A95" s="130">
        <v>86</v>
      </c>
      <c r="B95" s="143" t="s">
        <v>101</v>
      </c>
      <c r="C95" s="86" t="s">
        <v>226</v>
      </c>
      <c r="D95" s="86" t="s">
        <v>13</v>
      </c>
      <c r="E95" s="86" t="s">
        <v>49</v>
      </c>
      <c r="F95" s="87" t="s">
        <v>223</v>
      </c>
      <c r="G95" s="88">
        <v>35000</v>
      </c>
      <c r="H95" s="5">
        <v>0</v>
      </c>
      <c r="I95" s="3">
        <v>35000</v>
      </c>
      <c r="J95" s="3">
        <f t="shared" si="15"/>
        <v>1004.5</v>
      </c>
      <c r="K95" s="3">
        <v>0</v>
      </c>
      <c r="L95" s="3">
        <f t="shared" si="21"/>
        <v>1064</v>
      </c>
      <c r="M95" s="3">
        <v>125</v>
      </c>
      <c r="N95" s="3">
        <f t="shared" si="16"/>
        <v>2193.5</v>
      </c>
      <c r="O95" s="2">
        <f t="shared" si="17"/>
        <v>32806.5</v>
      </c>
    </row>
    <row r="96" spans="1:15" s="14" customFormat="1" ht="36.75" customHeight="1" thickBot="1" x14ac:dyDescent="0.25">
      <c r="A96" s="129">
        <v>87</v>
      </c>
      <c r="B96" s="143" t="s">
        <v>15</v>
      </c>
      <c r="C96" s="86" t="s">
        <v>226</v>
      </c>
      <c r="D96" s="86" t="s">
        <v>16</v>
      </c>
      <c r="E96" s="86" t="s">
        <v>48</v>
      </c>
      <c r="F96" s="87" t="s">
        <v>222</v>
      </c>
      <c r="G96" s="88">
        <v>45000</v>
      </c>
      <c r="H96" s="5">
        <v>0</v>
      </c>
      <c r="I96" s="3">
        <v>45000</v>
      </c>
      <c r="J96" s="3">
        <f t="shared" si="15"/>
        <v>1291.5</v>
      </c>
      <c r="K96" s="3">
        <v>1148.33</v>
      </c>
      <c r="L96" s="3">
        <f t="shared" si="21"/>
        <v>1368</v>
      </c>
      <c r="M96" s="3">
        <v>125</v>
      </c>
      <c r="N96" s="3">
        <f t="shared" si="16"/>
        <v>3932.83</v>
      </c>
      <c r="O96" s="2">
        <f t="shared" si="17"/>
        <v>41067.17</v>
      </c>
    </row>
    <row r="97" spans="1:15" s="14" customFormat="1" ht="36.75" customHeight="1" x14ac:dyDescent="0.2">
      <c r="A97" s="129">
        <v>88</v>
      </c>
      <c r="B97" s="143" t="s">
        <v>21</v>
      </c>
      <c r="C97" s="86" t="s">
        <v>226</v>
      </c>
      <c r="D97" s="86" t="s">
        <v>10</v>
      </c>
      <c r="E97" s="86" t="s">
        <v>51</v>
      </c>
      <c r="F97" s="87" t="s">
        <v>223</v>
      </c>
      <c r="G97" s="88">
        <v>22000</v>
      </c>
      <c r="H97" s="5">
        <v>0</v>
      </c>
      <c r="I97" s="3">
        <v>22000</v>
      </c>
      <c r="J97" s="3">
        <f t="shared" si="15"/>
        <v>631.4</v>
      </c>
      <c r="K97" s="5">
        <v>0</v>
      </c>
      <c r="L97" s="3">
        <f t="shared" si="21"/>
        <v>668.8</v>
      </c>
      <c r="M97" s="3">
        <v>125</v>
      </c>
      <c r="N97" s="3">
        <f t="shared" si="16"/>
        <v>1425.1999999999998</v>
      </c>
      <c r="O97" s="2">
        <f t="shared" si="17"/>
        <v>20574.8</v>
      </c>
    </row>
    <row r="98" spans="1:15" s="14" customFormat="1" ht="36.75" customHeight="1" thickBot="1" x14ac:dyDescent="0.25">
      <c r="A98" s="130">
        <v>89</v>
      </c>
      <c r="B98" s="143" t="s">
        <v>18</v>
      </c>
      <c r="C98" s="86" t="s">
        <v>226</v>
      </c>
      <c r="D98" s="86" t="s">
        <v>17</v>
      </c>
      <c r="E98" s="86" t="s">
        <v>51</v>
      </c>
      <c r="F98" s="87" t="s">
        <v>222</v>
      </c>
      <c r="G98" s="88">
        <v>16500</v>
      </c>
      <c r="H98" s="5">
        <v>0</v>
      </c>
      <c r="I98" s="3">
        <v>16500</v>
      </c>
      <c r="J98" s="3">
        <f t="shared" si="15"/>
        <v>473.55</v>
      </c>
      <c r="K98" s="5">
        <v>0</v>
      </c>
      <c r="L98" s="3">
        <f t="shared" si="21"/>
        <v>501.6</v>
      </c>
      <c r="M98" s="3">
        <v>125</v>
      </c>
      <c r="N98" s="3">
        <f t="shared" si="16"/>
        <v>1100.1500000000001</v>
      </c>
      <c r="O98" s="2">
        <f t="shared" si="17"/>
        <v>15399.85</v>
      </c>
    </row>
    <row r="99" spans="1:15" s="14" customFormat="1" ht="36.75" customHeight="1" thickBot="1" x14ac:dyDescent="0.25">
      <c r="A99" s="129">
        <v>90</v>
      </c>
      <c r="B99" s="143" t="s">
        <v>182</v>
      </c>
      <c r="C99" s="86" t="s">
        <v>184</v>
      </c>
      <c r="D99" s="86" t="s">
        <v>13</v>
      </c>
      <c r="E99" s="86" t="s">
        <v>49</v>
      </c>
      <c r="F99" s="87" t="s">
        <v>222</v>
      </c>
      <c r="G99" s="88">
        <v>35000</v>
      </c>
      <c r="H99" s="5">
        <v>0</v>
      </c>
      <c r="I99" s="3">
        <v>35000</v>
      </c>
      <c r="J99" s="3">
        <f t="shared" si="15"/>
        <v>1004.5</v>
      </c>
      <c r="K99" s="5">
        <v>0</v>
      </c>
      <c r="L99" s="3">
        <f t="shared" si="21"/>
        <v>1064</v>
      </c>
      <c r="M99" s="3">
        <v>25</v>
      </c>
      <c r="N99" s="3">
        <f t="shared" si="16"/>
        <v>2093.5</v>
      </c>
      <c r="O99" s="2">
        <f t="shared" si="17"/>
        <v>32906.5</v>
      </c>
    </row>
    <row r="100" spans="1:15" s="14" customFormat="1" ht="36.75" customHeight="1" x14ac:dyDescent="0.2">
      <c r="A100" s="129">
        <v>91</v>
      </c>
      <c r="B100" s="143" t="s">
        <v>183</v>
      </c>
      <c r="C100" s="86" t="s">
        <v>184</v>
      </c>
      <c r="D100" s="86" t="s">
        <v>13</v>
      </c>
      <c r="E100" s="86" t="s">
        <v>49</v>
      </c>
      <c r="F100" s="87" t="s">
        <v>222</v>
      </c>
      <c r="G100" s="88">
        <v>30000</v>
      </c>
      <c r="H100" s="5">
        <v>0</v>
      </c>
      <c r="I100" s="3">
        <v>30000</v>
      </c>
      <c r="J100" s="3">
        <f t="shared" si="15"/>
        <v>861</v>
      </c>
      <c r="K100" s="5">
        <v>0</v>
      </c>
      <c r="L100" s="3">
        <f t="shared" si="21"/>
        <v>912</v>
      </c>
      <c r="M100" s="3">
        <v>25</v>
      </c>
      <c r="N100" s="3">
        <f t="shared" si="16"/>
        <v>1798</v>
      </c>
      <c r="O100" s="2">
        <f t="shared" si="17"/>
        <v>28202</v>
      </c>
    </row>
    <row r="101" spans="1:15" s="14" customFormat="1" ht="36.75" customHeight="1" thickBot="1" x14ac:dyDescent="0.25">
      <c r="A101" s="130">
        <v>92</v>
      </c>
      <c r="B101" s="143" t="s">
        <v>366</v>
      </c>
      <c r="C101" s="86" t="s">
        <v>172</v>
      </c>
      <c r="D101" s="86" t="s">
        <v>74</v>
      </c>
      <c r="E101" s="86" t="s">
        <v>364</v>
      </c>
      <c r="F101" s="87" t="s">
        <v>222</v>
      </c>
      <c r="G101" s="88">
        <v>0</v>
      </c>
      <c r="H101" s="5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2">
        <f t="shared" si="17"/>
        <v>0</v>
      </c>
    </row>
    <row r="102" spans="1:15" s="14" customFormat="1" ht="36.75" customHeight="1" x14ac:dyDescent="0.2">
      <c r="A102" s="129">
        <v>93</v>
      </c>
      <c r="B102" s="143" t="s">
        <v>80</v>
      </c>
      <c r="C102" s="86" t="s">
        <v>173</v>
      </c>
      <c r="D102" s="86" t="s">
        <v>105</v>
      </c>
      <c r="E102" s="86" t="s">
        <v>364</v>
      </c>
      <c r="F102" s="87" t="s">
        <v>222</v>
      </c>
      <c r="G102" s="88">
        <v>0</v>
      </c>
      <c r="H102" s="5">
        <v>0</v>
      </c>
      <c r="I102" s="3">
        <v>0</v>
      </c>
      <c r="J102" s="3">
        <f t="shared" ref="J102" si="22">G102*0.0287</f>
        <v>0</v>
      </c>
      <c r="K102" s="3">
        <v>0</v>
      </c>
      <c r="L102" s="3">
        <f t="shared" ref="L102" si="23">G102*0.0304</f>
        <v>0</v>
      </c>
      <c r="M102" s="3">
        <v>0</v>
      </c>
      <c r="N102" s="3">
        <f t="shared" ref="N102" si="24">J102+K102+L102+M102</f>
        <v>0</v>
      </c>
      <c r="O102" s="2">
        <f t="shared" si="17"/>
        <v>0</v>
      </c>
    </row>
    <row r="103" spans="1:15" s="134" customFormat="1" ht="36.75" customHeight="1" thickBot="1" x14ac:dyDescent="0.3">
      <c r="A103" s="131"/>
      <c r="B103" s="231" t="s">
        <v>65</v>
      </c>
      <c r="C103" s="231"/>
      <c r="D103" s="231"/>
      <c r="E103" s="231"/>
      <c r="F103" s="132"/>
      <c r="G103" s="13">
        <f t="shared" ref="G103:O103" si="25">SUM(G10:G101)</f>
        <v>4706500</v>
      </c>
      <c r="H103" s="13">
        <f t="shared" si="25"/>
        <v>0</v>
      </c>
      <c r="I103" s="13">
        <f t="shared" si="25"/>
        <v>4706500</v>
      </c>
      <c r="J103" s="13">
        <f t="shared" si="25"/>
        <v>135076.54999999996</v>
      </c>
      <c r="K103" s="13">
        <f t="shared" si="25"/>
        <v>308096.12999999995</v>
      </c>
      <c r="L103" s="13">
        <f t="shared" si="25"/>
        <v>142325.20000000004</v>
      </c>
      <c r="M103" s="13">
        <f t="shared" si="25"/>
        <v>58700.530000000021</v>
      </c>
      <c r="N103" s="13">
        <f t="shared" si="25"/>
        <v>644198.40999999992</v>
      </c>
      <c r="O103" s="133">
        <f t="shared" si="25"/>
        <v>4062301.5899999994</v>
      </c>
    </row>
    <row r="104" spans="1:15" s="134" customFormat="1" ht="36" customHeight="1" x14ac:dyDescent="0.2">
      <c r="A104" s="135"/>
      <c r="B104"/>
      <c r="C104"/>
      <c r="D104"/>
      <c r="E104" s="1"/>
      <c r="F104" s="1"/>
      <c r="G104" s="136"/>
      <c r="H104" s="125"/>
      <c r="I104" s="125"/>
      <c r="J104" s="136"/>
      <c r="K104" s="125"/>
      <c r="L104" s="136"/>
      <c r="M104" s="136"/>
      <c r="N104" s="136"/>
      <c r="O104" s="136"/>
    </row>
    <row r="105" spans="1:15" x14ac:dyDescent="0.2">
      <c r="A105"/>
      <c r="E105"/>
      <c r="F105"/>
      <c r="G105"/>
      <c r="H105"/>
      <c r="I105"/>
      <c r="J105"/>
      <c r="K105"/>
      <c r="L105"/>
      <c r="M105"/>
      <c r="N105"/>
      <c r="O105"/>
    </row>
    <row r="106" spans="1:15" x14ac:dyDescent="0.2">
      <c r="A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2">
      <c r="A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2">
      <c r="A108"/>
      <c r="E108"/>
      <c r="F108"/>
      <c r="G108"/>
      <c r="H108"/>
      <c r="I108"/>
      <c r="J108"/>
      <c r="K108"/>
      <c r="L108"/>
      <c r="M108"/>
      <c r="N108"/>
      <c r="O108"/>
    </row>
    <row r="109" spans="1:15" x14ac:dyDescent="0.2">
      <c r="A109"/>
      <c r="E109"/>
      <c r="F109"/>
      <c r="G109"/>
      <c r="H109"/>
      <c r="I109"/>
      <c r="J109"/>
      <c r="K109"/>
      <c r="L109"/>
      <c r="M109"/>
      <c r="N109"/>
      <c r="O109"/>
    </row>
    <row r="110" spans="1:15" x14ac:dyDescent="0.2">
      <c r="A110"/>
      <c r="E110"/>
      <c r="F110"/>
      <c r="G110"/>
      <c r="H110"/>
      <c r="I110"/>
      <c r="J110"/>
      <c r="K110"/>
      <c r="L110"/>
      <c r="M110"/>
      <c r="N110"/>
      <c r="O110"/>
    </row>
    <row r="111" spans="1:15" x14ac:dyDescent="0.2">
      <c r="A111"/>
      <c r="E111"/>
      <c r="F111"/>
      <c r="G111"/>
      <c r="H111"/>
      <c r="I111"/>
      <c r="J111"/>
      <c r="K111"/>
      <c r="L111"/>
      <c r="M111"/>
      <c r="N111"/>
      <c r="O111"/>
    </row>
    <row r="112" spans="1:15" ht="21.75" customHeight="1" x14ac:dyDescent="0.2"/>
    <row r="113" spans="7:15" ht="21.75" customHeight="1" x14ac:dyDescent="0.2"/>
    <row r="114" spans="7:15" ht="21.75" customHeight="1" x14ac:dyDescent="0.2"/>
    <row r="115" spans="7:15" ht="21.75" customHeight="1" x14ac:dyDescent="0.2"/>
    <row r="116" spans="7:15" ht="21.75" customHeight="1" x14ac:dyDescent="0.2">
      <c r="G116" s="136"/>
      <c r="H116" s="136"/>
      <c r="I116" s="136"/>
      <c r="J116" s="136"/>
      <c r="K116" s="136"/>
      <c r="L116" s="136"/>
      <c r="M116" s="136"/>
      <c r="N116" s="136"/>
      <c r="O116" s="136"/>
    </row>
    <row r="117" spans="7:15" ht="21.75" customHeight="1" x14ac:dyDescent="0.2"/>
    <row r="118" spans="7:15" ht="21.75" customHeight="1" x14ac:dyDescent="0.2"/>
    <row r="119" spans="7:15" ht="21.75" customHeight="1" x14ac:dyDescent="0.2"/>
    <row r="120" spans="7:15" ht="21.75" customHeight="1" x14ac:dyDescent="0.2"/>
    <row r="121" spans="7:15" ht="21.75" customHeight="1" x14ac:dyDescent="0.2"/>
    <row r="122" spans="7:15" ht="21.75" customHeight="1" x14ac:dyDescent="0.2"/>
    <row r="123" spans="7:15" ht="21.75" customHeight="1" x14ac:dyDescent="0.2"/>
    <row r="124" spans="7:15" ht="21.75" customHeight="1" x14ac:dyDescent="0.2"/>
    <row r="125" spans="7:15" ht="21.75" customHeight="1" x14ac:dyDescent="0.2"/>
    <row r="126" spans="7:15" ht="21.75" customHeight="1" x14ac:dyDescent="0.2"/>
    <row r="127" spans="7:15" ht="21.75" customHeight="1" x14ac:dyDescent="0.2"/>
    <row r="128" spans="7:15" ht="21.75" customHeight="1" x14ac:dyDescent="0.2"/>
    <row r="129" spans="1:15" ht="21.75" customHeight="1" x14ac:dyDescent="0.2"/>
    <row r="130" spans="1:15" ht="21.75" customHeight="1" x14ac:dyDescent="0.2"/>
    <row r="131" spans="1:15" ht="21.75" customHeight="1" x14ac:dyDescent="0.2"/>
    <row r="132" spans="1:15" ht="21.75" customHeight="1" x14ac:dyDescent="0.2"/>
    <row r="133" spans="1:15" ht="21.75" customHeight="1" x14ac:dyDescent="0.2"/>
    <row r="134" spans="1:15" ht="21.75" customHeight="1" x14ac:dyDescent="0.2"/>
    <row r="135" spans="1:15" ht="21.75" customHeight="1" x14ac:dyDescent="0.2"/>
    <row r="136" spans="1:15" ht="21.75" customHeight="1" x14ac:dyDescent="0.2"/>
    <row r="137" spans="1:15" ht="21.75" customHeight="1" x14ac:dyDescent="0.2"/>
    <row r="138" spans="1:15" ht="21.75" customHeight="1" x14ac:dyDescent="0.2"/>
    <row r="139" spans="1:15" ht="21.75" customHeight="1" x14ac:dyDescent="0.2"/>
    <row r="140" spans="1:15" ht="21.75" customHeight="1" x14ac:dyDescent="0.2"/>
    <row r="141" spans="1:15" ht="21.75" customHeight="1" x14ac:dyDescent="0.2"/>
    <row r="142" spans="1:15" x14ac:dyDescent="0.2">
      <c r="B142" s="134"/>
      <c r="C142" s="134"/>
      <c r="D142" s="134"/>
      <c r="E142" s="137"/>
      <c r="F142" s="137"/>
      <c r="G142" s="135"/>
      <c r="H142" s="135"/>
      <c r="I142" s="135"/>
      <c r="J142" s="135"/>
      <c r="K142" s="135"/>
      <c r="L142" s="135"/>
      <c r="M142" s="135"/>
      <c r="N142" s="135"/>
      <c r="O142" s="135"/>
    </row>
    <row r="143" spans="1:15" x14ac:dyDescent="0.2">
      <c r="B143" s="134"/>
      <c r="C143" s="134"/>
      <c r="D143" s="134"/>
      <c r="E143" s="137"/>
      <c r="F143" s="137"/>
      <c r="G143" s="135"/>
      <c r="H143" s="135"/>
      <c r="I143" s="135"/>
      <c r="J143" s="135"/>
      <c r="K143" s="135"/>
      <c r="L143" s="135"/>
      <c r="M143" s="135"/>
      <c r="N143" s="135"/>
      <c r="O143" s="135"/>
    </row>
    <row r="144" spans="1:15" x14ac:dyDescent="0.2">
      <c r="A144" s="135"/>
    </row>
    <row r="145" spans="1:15" x14ac:dyDescent="0.2">
      <c r="A145" s="135"/>
    </row>
    <row r="148" spans="1:15" s="134" customFormat="1" ht="36" customHeight="1" x14ac:dyDescent="0.2">
      <c r="A148" s="125"/>
      <c r="B148"/>
      <c r="C148"/>
      <c r="D148"/>
      <c r="E148" s="1"/>
      <c r="F148" s="1"/>
      <c r="G148" s="125"/>
      <c r="H148" s="125"/>
      <c r="I148" s="125"/>
      <c r="J148" s="125"/>
      <c r="K148" s="125"/>
      <c r="L148" s="125"/>
      <c r="M148" s="125"/>
      <c r="N148" s="125"/>
      <c r="O148" s="125"/>
    </row>
    <row r="149" spans="1:15" s="134" customFormat="1" ht="36" customHeight="1" x14ac:dyDescent="0.2">
      <c r="A149" s="125"/>
      <c r="B149"/>
      <c r="C149"/>
      <c r="D149"/>
      <c r="E149" s="1"/>
      <c r="F149" s="1"/>
      <c r="G149" s="125"/>
      <c r="H149" s="125"/>
      <c r="I149" s="125"/>
      <c r="J149" s="125"/>
      <c r="K149" s="125"/>
      <c r="L149" s="125"/>
      <c r="M149" s="125"/>
      <c r="N149" s="125"/>
      <c r="O149" s="125"/>
    </row>
    <row r="151" spans="1:15" ht="36" customHeight="1" x14ac:dyDescent="0.2"/>
    <row r="152" spans="1:15" ht="36" customHeight="1" x14ac:dyDescent="0.2"/>
    <row r="153" spans="1:15" ht="36" customHeight="1" x14ac:dyDescent="0.2"/>
    <row r="154" spans="1:15" ht="36" customHeight="1" x14ac:dyDescent="0.2"/>
    <row r="156" spans="1:15" x14ac:dyDescent="0.2">
      <c r="B156" s="138"/>
      <c r="C156" s="138"/>
      <c r="D156" s="138"/>
      <c r="E156" s="138"/>
      <c r="F156" s="139"/>
      <c r="G156" s="140"/>
      <c r="H156" s="140"/>
      <c r="I156" s="140"/>
      <c r="J156" s="140"/>
      <c r="K156" s="140"/>
      <c r="L156" s="140"/>
      <c r="M156" s="140"/>
      <c r="N156" s="140"/>
      <c r="O156" s="140"/>
    </row>
    <row r="157" spans="1:15" x14ac:dyDescent="0.2">
      <c r="B157" s="138"/>
      <c r="C157" s="138"/>
      <c r="D157" s="138"/>
      <c r="E157" s="138"/>
      <c r="F157" s="139"/>
      <c r="G157" s="140"/>
      <c r="H157" s="140"/>
      <c r="I157" s="140"/>
      <c r="J157" s="140"/>
      <c r="K157" s="140"/>
      <c r="L157" s="140"/>
      <c r="M157" s="140"/>
      <c r="N157" s="140"/>
      <c r="O157" s="140"/>
    </row>
    <row r="158" spans="1:15" x14ac:dyDescent="0.2">
      <c r="A158" s="140"/>
      <c r="B158" s="138"/>
      <c r="C158" s="138"/>
      <c r="D158" s="138"/>
      <c r="E158" s="138"/>
      <c r="F158" s="139"/>
      <c r="G158" s="140"/>
      <c r="H158" s="140"/>
      <c r="I158" s="140"/>
      <c r="J158" s="140"/>
      <c r="K158" s="140"/>
      <c r="L158" s="140"/>
      <c r="M158" s="140"/>
      <c r="N158" s="140"/>
      <c r="O158" s="140"/>
    </row>
    <row r="159" spans="1:15" x14ac:dyDescent="0.2">
      <c r="A159" s="140"/>
      <c r="B159" s="138"/>
      <c r="C159" s="138"/>
      <c r="D159" s="138"/>
      <c r="E159" s="138"/>
      <c r="F159" s="139"/>
      <c r="G159" s="140"/>
      <c r="H159" s="140"/>
      <c r="I159" s="140"/>
      <c r="J159" s="140"/>
      <c r="K159" s="140"/>
      <c r="L159" s="140"/>
      <c r="M159" s="140"/>
      <c r="N159" s="140"/>
      <c r="O159" s="140"/>
    </row>
    <row r="160" spans="1:15" x14ac:dyDescent="0.2">
      <c r="A160" s="140"/>
      <c r="B160" s="138"/>
      <c r="C160" s="138"/>
      <c r="D160" s="138"/>
      <c r="E160" s="138"/>
      <c r="F160" s="139"/>
      <c r="G160" s="140"/>
      <c r="H160" s="140"/>
      <c r="I160" s="140"/>
      <c r="J160" s="140"/>
      <c r="K160" s="140"/>
      <c r="L160" s="140"/>
      <c r="M160" s="140"/>
      <c r="N160" s="140"/>
      <c r="O160" s="140"/>
    </row>
    <row r="161" spans="1:15" x14ac:dyDescent="0.2">
      <c r="A161" s="140"/>
      <c r="B161" s="138"/>
      <c r="C161" s="138"/>
      <c r="D161" s="138"/>
      <c r="E161" s="138"/>
      <c r="F161" s="139"/>
      <c r="G161" s="140"/>
      <c r="H161" s="140"/>
      <c r="I161" s="140"/>
      <c r="J161" s="140"/>
      <c r="K161" s="140"/>
      <c r="L161" s="140"/>
      <c r="M161" s="140"/>
      <c r="N161" s="140"/>
      <c r="O161" s="140"/>
    </row>
    <row r="162" spans="1:15" s="138" customFormat="1" ht="36" customHeight="1" x14ac:dyDescent="0.2">
      <c r="A162" s="140"/>
      <c r="F162" s="139"/>
      <c r="G162" s="140"/>
      <c r="H162" s="140"/>
      <c r="I162" s="140"/>
      <c r="J162" s="140"/>
      <c r="K162" s="140"/>
      <c r="L162" s="140"/>
      <c r="M162" s="140"/>
      <c r="N162" s="140"/>
      <c r="O162" s="140"/>
    </row>
    <row r="163" spans="1:15" s="138" customFormat="1" ht="36" customHeight="1" x14ac:dyDescent="0.2">
      <c r="A163" s="140"/>
      <c r="F163" s="139"/>
      <c r="G163" s="140"/>
      <c r="H163" s="140"/>
      <c r="I163" s="140"/>
      <c r="J163" s="140"/>
      <c r="K163" s="140"/>
      <c r="L163" s="140"/>
      <c r="M163" s="140"/>
      <c r="N163" s="140"/>
      <c r="O163" s="140"/>
    </row>
    <row r="164" spans="1:15" s="138" customFormat="1" ht="36" customHeight="1" x14ac:dyDescent="0.2">
      <c r="A164" s="140"/>
      <c r="F164" s="139"/>
      <c r="G164" s="140"/>
      <c r="H164" s="140"/>
      <c r="I164" s="140"/>
      <c r="J164" s="140"/>
      <c r="K164" s="140"/>
      <c r="L164" s="140"/>
      <c r="M164" s="140"/>
      <c r="N164" s="140"/>
      <c r="O164" s="140"/>
    </row>
    <row r="165" spans="1:15" s="138" customFormat="1" ht="36" customHeight="1" x14ac:dyDescent="0.2">
      <c r="A165" s="140"/>
      <c r="F165" s="139"/>
      <c r="G165" s="140"/>
      <c r="H165" s="140"/>
      <c r="I165" s="140"/>
      <c r="J165" s="140"/>
      <c r="K165" s="140"/>
      <c r="L165" s="140"/>
      <c r="M165" s="140"/>
      <c r="N165" s="140"/>
      <c r="O165" s="140"/>
    </row>
    <row r="166" spans="1:15" s="138" customFormat="1" ht="36" customHeight="1" x14ac:dyDescent="0.2">
      <c r="A166" s="140"/>
      <c r="F166" s="139"/>
      <c r="G166" s="140"/>
      <c r="H166" s="140"/>
      <c r="I166" s="140"/>
      <c r="J166" s="140"/>
      <c r="K166" s="140"/>
      <c r="L166" s="140"/>
      <c r="M166" s="140"/>
      <c r="N166" s="140"/>
      <c r="O166" s="140"/>
    </row>
    <row r="167" spans="1:15" s="138" customFormat="1" ht="36" customHeight="1" x14ac:dyDescent="0.2">
      <c r="A167" s="140"/>
      <c r="F167" s="139"/>
      <c r="G167" s="140"/>
      <c r="H167" s="140"/>
      <c r="I167" s="140"/>
      <c r="J167" s="140"/>
      <c r="K167" s="140"/>
      <c r="L167" s="140"/>
      <c r="M167" s="140"/>
      <c r="N167" s="140"/>
      <c r="O167" s="140"/>
    </row>
    <row r="168" spans="1:15" s="138" customFormat="1" ht="36" customHeight="1" x14ac:dyDescent="0.2">
      <c r="A168" s="140"/>
      <c r="F168" s="139"/>
      <c r="G168" s="140"/>
      <c r="H168" s="140"/>
      <c r="I168" s="140"/>
      <c r="J168" s="140"/>
      <c r="K168" s="140"/>
      <c r="L168" s="140"/>
      <c r="M168" s="140"/>
      <c r="N168" s="140"/>
      <c r="O168" s="140"/>
    </row>
    <row r="169" spans="1:15" s="138" customFormat="1" ht="36" customHeight="1" x14ac:dyDescent="0.2">
      <c r="A169" s="140"/>
      <c r="F169" s="139"/>
      <c r="G169" s="140"/>
      <c r="H169" s="140"/>
      <c r="I169" s="140"/>
      <c r="J169" s="140"/>
      <c r="K169" s="140"/>
      <c r="L169" s="140"/>
      <c r="M169" s="140"/>
      <c r="N169" s="140"/>
      <c r="O169" s="140"/>
    </row>
    <row r="170" spans="1:15" s="138" customFormat="1" ht="36" customHeight="1" x14ac:dyDescent="0.2">
      <c r="A170" s="140"/>
      <c r="B170"/>
      <c r="C170"/>
      <c r="D170"/>
      <c r="E170" s="1"/>
      <c r="F170" s="1"/>
      <c r="G170" s="125"/>
      <c r="H170" s="125"/>
      <c r="I170" s="125"/>
      <c r="J170" s="125"/>
      <c r="K170" s="125"/>
      <c r="L170" s="125"/>
      <c r="M170" s="125"/>
      <c r="N170" s="125"/>
      <c r="O170" s="125"/>
    </row>
    <row r="171" spans="1:15" s="138" customFormat="1" ht="36" customHeight="1" x14ac:dyDescent="0.2">
      <c r="A171" s="140"/>
      <c r="B171"/>
      <c r="C171"/>
      <c r="D171"/>
      <c r="E171" s="1"/>
      <c r="F171" s="1"/>
      <c r="G171" s="125"/>
      <c r="H171" s="125"/>
      <c r="I171" s="125"/>
      <c r="J171" s="125"/>
      <c r="K171" s="125"/>
      <c r="L171" s="125"/>
      <c r="M171" s="125"/>
      <c r="N171" s="125"/>
      <c r="O171" s="125"/>
    </row>
    <row r="172" spans="1:15" s="138" customFormat="1" ht="36" customHeight="1" x14ac:dyDescent="0.2">
      <c r="A172" s="125"/>
      <c r="B172"/>
      <c r="C172"/>
      <c r="D172"/>
      <c r="E172" s="1"/>
      <c r="F172" s="1"/>
      <c r="G172" s="125"/>
      <c r="H172" s="125"/>
      <c r="I172" s="125"/>
      <c r="J172" s="125"/>
      <c r="K172" s="125"/>
      <c r="L172" s="125"/>
      <c r="M172" s="125"/>
      <c r="N172" s="125"/>
      <c r="O172" s="125"/>
    </row>
    <row r="173" spans="1:15" s="138" customFormat="1" ht="36" customHeight="1" x14ac:dyDescent="0.2">
      <c r="A173" s="125"/>
      <c r="B173"/>
      <c r="C173"/>
      <c r="D173"/>
      <c r="E173" s="1"/>
      <c r="F173" s="1"/>
      <c r="G173" s="125"/>
      <c r="H173" s="125"/>
      <c r="I173" s="125"/>
      <c r="J173" s="125"/>
      <c r="K173" s="125"/>
      <c r="L173" s="125"/>
      <c r="M173" s="125"/>
      <c r="N173" s="125"/>
      <c r="O173" s="125"/>
    </row>
    <row r="174" spans="1:15" s="138" customFormat="1" ht="36" customHeight="1" x14ac:dyDescent="0.2">
      <c r="A174" s="125"/>
      <c r="B174"/>
      <c r="C174"/>
      <c r="D174"/>
      <c r="E174" s="1"/>
      <c r="F174" s="1"/>
      <c r="G174" s="125"/>
      <c r="H174" s="125"/>
      <c r="I174" s="125"/>
      <c r="J174" s="125"/>
      <c r="K174" s="125"/>
      <c r="L174" s="125"/>
      <c r="M174" s="125"/>
      <c r="N174" s="125"/>
      <c r="O174" s="125"/>
    </row>
    <row r="175" spans="1:15" s="138" customFormat="1" ht="36" customHeight="1" x14ac:dyDescent="0.2">
      <c r="A175" s="125"/>
      <c r="B175"/>
      <c r="C175"/>
      <c r="D175"/>
      <c r="E175" s="1"/>
      <c r="F175" s="1"/>
      <c r="G175" s="125"/>
      <c r="H175" s="125"/>
      <c r="I175" s="125"/>
      <c r="J175" s="125"/>
      <c r="K175" s="125"/>
      <c r="L175" s="125"/>
      <c r="M175" s="125"/>
      <c r="N175" s="125"/>
      <c r="O175" s="125"/>
    </row>
  </sheetData>
  <mergeCells count="5">
    <mergeCell ref="A4:Q4"/>
    <mergeCell ref="A5:O5"/>
    <mergeCell ref="A6:O6"/>
    <mergeCell ref="A7:O7"/>
    <mergeCell ref="B103:E10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66"/>
  <sheetViews>
    <sheetView tabSelected="1" zoomScale="70" zoomScaleNormal="70" zoomScaleSheetLayoutView="70" workbookViewId="0">
      <selection activeCell="V40" sqref="V40"/>
    </sheetView>
  </sheetViews>
  <sheetFormatPr baseColWidth="10" defaultColWidth="9.140625" defaultRowHeight="12.75" x14ac:dyDescent="0.2"/>
  <cols>
    <col min="1" max="1" width="5.42578125" style="23" customWidth="1"/>
    <col min="2" max="2" width="41.7109375" style="191" customWidth="1"/>
    <col min="3" max="3" width="30.85546875" style="191" customWidth="1"/>
    <col min="4" max="4" width="24.5703125" style="191" customWidth="1"/>
    <col min="5" max="5" width="22.140625" style="22" customWidth="1"/>
    <col min="6" max="6" width="15.42578125" style="22" customWidth="1"/>
    <col min="7" max="7" width="13.85546875" style="192" customWidth="1"/>
    <col min="8" max="8" width="12.85546875" style="191" customWidth="1"/>
    <col min="9" max="9" width="14" style="192" customWidth="1"/>
    <col min="10" max="12" width="9.7109375" style="191" customWidth="1"/>
    <col min="13" max="13" width="14.5703125" style="191" customWidth="1"/>
    <col min="14" max="14" width="14.7109375" style="191" customWidth="1"/>
    <col min="15" max="15" width="14.140625" style="191" customWidth="1"/>
    <col min="16" max="20" width="9.140625" style="17" hidden="1" customWidth="1"/>
    <col min="21" max="24" width="9.140625" style="17"/>
    <col min="25" max="25" width="17.140625" style="17" customWidth="1"/>
    <col min="26" max="16384" width="9.140625" style="17"/>
  </cols>
  <sheetData>
    <row r="1" spans="1:24" ht="37.5" customHeight="1" x14ac:dyDescent="0.2">
      <c r="U1" s="261"/>
      <c r="V1" s="261"/>
      <c r="W1" s="261"/>
      <c r="X1" s="262"/>
    </row>
    <row r="2" spans="1:24" ht="37.5" customHeight="1" x14ac:dyDescent="0.2">
      <c r="U2" s="261"/>
      <c r="V2" s="261"/>
      <c r="W2" s="261"/>
      <c r="X2" s="262"/>
    </row>
    <row r="3" spans="1:24" ht="37.5" customHeight="1" x14ac:dyDescent="0.2">
      <c r="U3" s="261"/>
      <c r="V3" s="261"/>
      <c r="W3" s="261"/>
      <c r="X3" s="262"/>
    </row>
    <row r="4" spans="1:24" ht="18" customHeight="1" x14ac:dyDescent="0.2">
      <c r="A4" s="232" t="s">
        <v>524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61"/>
      <c r="V4" s="261"/>
      <c r="W4" s="261"/>
      <c r="X4" s="262"/>
    </row>
    <row r="5" spans="1:24" ht="18" customHeight="1" x14ac:dyDescent="0.35">
      <c r="A5" s="233" t="s">
        <v>523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61"/>
      <c r="V5" s="261"/>
      <c r="W5" s="261"/>
      <c r="X5" s="262"/>
    </row>
    <row r="6" spans="1:24" s="20" customFormat="1" ht="39" customHeight="1" x14ac:dyDescent="0.2">
      <c r="A6" s="183" t="s">
        <v>395</v>
      </c>
      <c r="B6" s="183" t="s">
        <v>44</v>
      </c>
      <c r="C6" s="183" t="s">
        <v>47</v>
      </c>
      <c r="D6" s="183" t="s">
        <v>45</v>
      </c>
      <c r="E6" s="183" t="s">
        <v>46</v>
      </c>
      <c r="F6" s="183" t="s">
        <v>221</v>
      </c>
      <c r="G6" s="183" t="s">
        <v>79</v>
      </c>
      <c r="H6" s="184" t="s">
        <v>396</v>
      </c>
      <c r="I6" s="184" t="s">
        <v>397</v>
      </c>
      <c r="J6" s="184" t="s">
        <v>2</v>
      </c>
      <c r="K6" s="184" t="s">
        <v>3</v>
      </c>
      <c r="L6" s="184" t="s">
        <v>4</v>
      </c>
      <c r="M6" s="184" t="s">
        <v>398</v>
      </c>
      <c r="N6" s="184" t="s">
        <v>399</v>
      </c>
      <c r="O6" s="184" t="s">
        <v>64</v>
      </c>
      <c r="U6" s="263"/>
      <c r="V6" s="263"/>
      <c r="W6" s="263"/>
      <c r="X6" s="264"/>
    </row>
    <row r="7" spans="1:24" s="211" customFormat="1" ht="28.5" customHeight="1" x14ac:dyDescent="0.2">
      <c r="A7" s="209">
        <v>1</v>
      </c>
      <c r="B7" s="214" t="s">
        <v>403</v>
      </c>
      <c r="C7" s="215" t="s">
        <v>499</v>
      </c>
      <c r="D7" s="215" t="s">
        <v>447</v>
      </c>
      <c r="E7" s="215" t="s">
        <v>447</v>
      </c>
      <c r="F7" s="215" t="s">
        <v>222</v>
      </c>
      <c r="G7" s="213">
        <v>38000</v>
      </c>
      <c r="H7" s="216"/>
      <c r="I7" s="217">
        <f>+G7</f>
        <v>38000</v>
      </c>
      <c r="J7" s="18"/>
      <c r="K7" s="220">
        <v>497.25</v>
      </c>
      <c r="L7" s="18"/>
      <c r="M7" s="214">
        <v>150</v>
      </c>
      <c r="N7" s="214">
        <f>+K7+M7</f>
        <v>647.25</v>
      </c>
      <c r="O7" s="213">
        <f>+I7-N7</f>
        <v>37352.75</v>
      </c>
      <c r="U7" s="263"/>
      <c r="V7" s="263"/>
      <c r="W7" s="263"/>
      <c r="X7" s="264"/>
    </row>
    <row r="8" spans="1:24" s="211" customFormat="1" ht="28.5" customHeight="1" x14ac:dyDescent="0.2">
      <c r="A8" s="209">
        <v>2</v>
      </c>
      <c r="B8" s="214" t="s">
        <v>496</v>
      </c>
      <c r="C8" s="215" t="s">
        <v>467</v>
      </c>
      <c r="D8" s="215" t="s">
        <v>447</v>
      </c>
      <c r="E8" s="215" t="s">
        <v>447</v>
      </c>
      <c r="F8" s="215" t="s">
        <v>223</v>
      </c>
      <c r="G8" s="221">
        <v>12000</v>
      </c>
      <c r="H8" s="214">
        <v>0</v>
      </c>
      <c r="I8" s="218">
        <f>+G8</f>
        <v>12000</v>
      </c>
      <c r="J8" s="214">
        <v>0</v>
      </c>
      <c r="K8" s="214">
        <v>0</v>
      </c>
      <c r="L8" s="214">
        <v>0</v>
      </c>
      <c r="M8" s="214">
        <v>0</v>
      </c>
      <c r="N8" s="214">
        <v>0</v>
      </c>
      <c r="O8" s="213">
        <f>+I8</f>
        <v>12000</v>
      </c>
      <c r="U8" s="263"/>
      <c r="V8" s="263"/>
      <c r="W8" s="263"/>
      <c r="X8" s="264"/>
    </row>
    <row r="9" spans="1:24" s="211" customFormat="1" ht="28.5" customHeight="1" x14ac:dyDescent="0.2">
      <c r="A9" s="209">
        <v>3</v>
      </c>
      <c r="B9" s="214" t="s">
        <v>497</v>
      </c>
      <c r="C9" s="215" t="s">
        <v>467</v>
      </c>
      <c r="D9" s="215" t="s">
        <v>447</v>
      </c>
      <c r="E9" s="215" t="s">
        <v>447</v>
      </c>
      <c r="F9" s="215" t="s">
        <v>223</v>
      </c>
      <c r="G9" s="221">
        <v>12000</v>
      </c>
      <c r="H9" s="214">
        <v>0</v>
      </c>
      <c r="I9" s="218">
        <f t="shared" ref="I9:I10" si="0">+G9</f>
        <v>12000</v>
      </c>
      <c r="J9" s="214">
        <v>0</v>
      </c>
      <c r="K9" s="214">
        <v>0</v>
      </c>
      <c r="L9" s="214">
        <v>0</v>
      </c>
      <c r="M9" s="214">
        <v>0</v>
      </c>
      <c r="N9" s="214">
        <v>0</v>
      </c>
      <c r="O9" s="213">
        <f t="shared" ref="O9:O10" si="1">+I9</f>
        <v>12000</v>
      </c>
      <c r="U9" s="263"/>
      <c r="V9" s="263"/>
      <c r="W9" s="263"/>
      <c r="X9" s="264"/>
    </row>
    <row r="10" spans="1:24" s="211" customFormat="1" ht="28.5" customHeight="1" x14ac:dyDescent="0.2">
      <c r="A10" s="209">
        <v>4</v>
      </c>
      <c r="B10" s="214" t="s">
        <v>498</v>
      </c>
      <c r="C10" s="215" t="s">
        <v>467</v>
      </c>
      <c r="D10" s="215" t="s">
        <v>447</v>
      </c>
      <c r="E10" s="215" t="s">
        <v>447</v>
      </c>
      <c r="F10" s="215" t="s">
        <v>223</v>
      </c>
      <c r="G10" s="213">
        <v>12000</v>
      </c>
      <c r="H10" s="214">
        <v>0</v>
      </c>
      <c r="I10" s="218">
        <f t="shared" si="0"/>
        <v>12000</v>
      </c>
      <c r="J10" s="214">
        <v>0</v>
      </c>
      <c r="K10" s="214">
        <v>0</v>
      </c>
      <c r="L10" s="214">
        <v>0</v>
      </c>
      <c r="M10" s="214">
        <v>0</v>
      </c>
      <c r="N10" s="214">
        <v>0</v>
      </c>
      <c r="O10" s="213">
        <f t="shared" si="1"/>
        <v>12000</v>
      </c>
      <c r="U10" s="263"/>
      <c r="V10" s="263"/>
      <c r="W10" s="263"/>
      <c r="X10" s="264"/>
    </row>
    <row r="11" spans="1:24" s="211" customFormat="1" ht="28.5" customHeight="1" x14ac:dyDescent="0.2">
      <c r="A11" s="209">
        <v>5</v>
      </c>
      <c r="B11" s="220" t="s">
        <v>408</v>
      </c>
      <c r="C11" s="215" t="s">
        <v>446</v>
      </c>
      <c r="D11" s="215" t="s">
        <v>447</v>
      </c>
      <c r="E11" s="215" t="s">
        <v>447</v>
      </c>
      <c r="F11" s="215" t="s">
        <v>223</v>
      </c>
      <c r="G11" s="221">
        <v>12000</v>
      </c>
      <c r="H11" s="214">
        <v>0</v>
      </c>
      <c r="I11" s="221">
        <v>12000</v>
      </c>
      <c r="J11" s="214">
        <v>0</v>
      </c>
      <c r="K11" s="220">
        <v>0</v>
      </c>
      <c r="L11" s="214">
        <v>0</v>
      </c>
      <c r="M11" s="220">
        <v>0</v>
      </c>
      <c r="N11" s="220">
        <v>0</v>
      </c>
      <c r="O11" s="213">
        <f>+I11-N11</f>
        <v>12000</v>
      </c>
      <c r="U11" s="263"/>
      <c r="V11" s="263"/>
      <c r="W11" s="263"/>
      <c r="X11" s="264"/>
    </row>
    <row r="12" spans="1:24" s="211" customFormat="1" ht="28.5" customHeight="1" x14ac:dyDescent="0.2">
      <c r="A12" s="209">
        <v>6</v>
      </c>
      <c r="B12" s="220" t="s">
        <v>407</v>
      </c>
      <c r="C12" s="215" t="s">
        <v>446</v>
      </c>
      <c r="D12" s="215" t="s">
        <v>447</v>
      </c>
      <c r="E12" s="215" t="s">
        <v>447</v>
      </c>
      <c r="F12" s="215" t="s">
        <v>223</v>
      </c>
      <c r="G12" s="221">
        <v>12000</v>
      </c>
      <c r="H12" s="18"/>
      <c r="I12" s="221">
        <v>12000</v>
      </c>
      <c r="J12" s="18"/>
      <c r="K12" s="220">
        <v>0</v>
      </c>
      <c r="L12" s="18"/>
      <c r="M12" s="220">
        <v>0</v>
      </c>
      <c r="N12" s="220">
        <v>0</v>
      </c>
      <c r="O12" s="213">
        <f t="shared" ref="O12:O51" si="2">+I12-N12</f>
        <v>12000</v>
      </c>
      <c r="U12" s="263"/>
      <c r="V12" s="263"/>
      <c r="W12" s="263"/>
      <c r="X12" s="264"/>
    </row>
    <row r="13" spans="1:24" s="211" customFormat="1" ht="28.5" customHeight="1" x14ac:dyDescent="0.2">
      <c r="A13" s="209">
        <v>7</v>
      </c>
      <c r="B13" s="220" t="s">
        <v>406</v>
      </c>
      <c r="C13" s="215" t="s">
        <v>446</v>
      </c>
      <c r="D13" s="215" t="s">
        <v>447</v>
      </c>
      <c r="E13" s="215" t="s">
        <v>447</v>
      </c>
      <c r="F13" s="215" t="s">
        <v>223</v>
      </c>
      <c r="G13" s="221">
        <v>12000</v>
      </c>
      <c r="H13" s="18"/>
      <c r="I13" s="221">
        <v>12000</v>
      </c>
      <c r="J13" s="18"/>
      <c r="K13" s="220">
        <v>0</v>
      </c>
      <c r="L13" s="18"/>
      <c r="M13" s="220">
        <v>0</v>
      </c>
      <c r="N13" s="220">
        <v>0</v>
      </c>
      <c r="O13" s="213">
        <f t="shared" si="2"/>
        <v>12000</v>
      </c>
      <c r="U13" s="263"/>
      <c r="V13" s="263"/>
      <c r="W13" s="263"/>
      <c r="X13" s="264"/>
    </row>
    <row r="14" spans="1:24" s="211" customFormat="1" ht="28.5" customHeight="1" x14ac:dyDescent="0.2">
      <c r="A14" s="209">
        <v>8</v>
      </c>
      <c r="B14" s="220" t="s">
        <v>405</v>
      </c>
      <c r="C14" s="215" t="s">
        <v>446</v>
      </c>
      <c r="D14" s="215" t="s">
        <v>447</v>
      </c>
      <c r="E14" s="215" t="s">
        <v>447</v>
      </c>
      <c r="F14" s="215" t="s">
        <v>223</v>
      </c>
      <c r="G14" s="221">
        <v>16000</v>
      </c>
      <c r="H14" s="18"/>
      <c r="I14" s="221">
        <v>16000</v>
      </c>
      <c r="J14" s="18"/>
      <c r="K14" s="220">
        <v>0</v>
      </c>
      <c r="L14" s="18"/>
      <c r="M14" s="220">
        <v>0</v>
      </c>
      <c r="N14" s="220">
        <v>0</v>
      </c>
      <c r="O14" s="213">
        <f t="shared" si="2"/>
        <v>16000</v>
      </c>
      <c r="U14" s="263"/>
      <c r="V14" s="263"/>
      <c r="W14" s="263"/>
      <c r="X14" s="264"/>
    </row>
    <row r="15" spans="1:24" s="211" customFormat="1" ht="28.5" customHeight="1" x14ac:dyDescent="0.2">
      <c r="A15" s="209">
        <v>9</v>
      </c>
      <c r="B15" s="220" t="s">
        <v>445</v>
      </c>
      <c r="C15" s="215" t="s">
        <v>446</v>
      </c>
      <c r="D15" s="215" t="s">
        <v>447</v>
      </c>
      <c r="E15" s="215" t="s">
        <v>447</v>
      </c>
      <c r="F15" s="215" t="s">
        <v>223</v>
      </c>
      <c r="G15" s="221">
        <v>12000</v>
      </c>
      <c r="H15" s="18"/>
      <c r="I15" s="221">
        <v>12000</v>
      </c>
      <c r="J15" s="18"/>
      <c r="K15" s="220">
        <v>0</v>
      </c>
      <c r="L15" s="18"/>
      <c r="M15" s="220">
        <v>500</v>
      </c>
      <c r="N15" s="220">
        <v>500</v>
      </c>
      <c r="O15" s="213">
        <f t="shared" si="2"/>
        <v>11500</v>
      </c>
      <c r="U15" s="263"/>
      <c r="V15" s="263"/>
      <c r="W15" s="263"/>
      <c r="X15" s="264"/>
    </row>
    <row r="16" spans="1:24" s="211" customFormat="1" ht="28.5" customHeight="1" x14ac:dyDescent="0.2">
      <c r="A16" s="209">
        <v>10</v>
      </c>
      <c r="B16" s="220" t="s">
        <v>444</v>
      </c>
      <c r="C16" s="215" t="s">
        <v>446</v>
      </c>
      <c r="D16" s="215" t="s">
        <v>447</v>
      </c>
      <c r="E16" s="215" t="s">
        <v>447</v>
      </c>
      <c r="F16" s="215" t="s">
        <v>223</v>
      </c>
      <c r="G16" s="221">
        <v>12000</v>
      </c>
      <c r="H16" s="18"/>
      <c r="I16" s="221">
        <v>12000</v>
      </c>
      <c r="J16" s="18"/>
      <c r="K16" s="220">
        <v>0</v>
      </c>
      <c r="L16" s="18"/>
      <c r="M16" s="220">
        <v>0</v>
      </c>
      <c r="N16" s="220">
        <v>0</v>
      </c>
      <c r="O16" s="213">
        <f t="shared" si="2"/>
        <v>12000</v>
      </c>
      <c r="U16" s="263"/>
      <c r="V16" s="263"/>
      <c r="W16" s="263"/>
      <c r="X16" s="264"/>
    </row>
    <row r="17" spans="1:24" s="211" customFormat="1" ht="28.5" customHeight="1" x14ac:dyDescent="0.2">
      <c r="A17" s="209">
        <v>11</v>
      </c>
      <c r="B17" s="220" t="s">
        <v>443</v>
      </c>
      <c r="C17" s="215" t="s">
        <v>446</v>
      </c>
      <c r="D17" s="215" t="s">
        <v>447</v>
      </c>
      <c r="E17" s="215" t="s">
        <v>447</v>
      </c>
      <c r="F17" s="215" t="s">
        <v>223</v>
      </c>
      <c r="G17" s="221">
        <v>12000</v>
      </c>
      <c r="H17" s="18"/>
      <c r="I17" s="221">
        <v>12000</v>
      </c>
      <c r="J17" s="18"/>
      <c r="K17" s="220">
        <v>0</v>
      </c>
      <c r="L17" s="18"/>
      <c r="M17" s="220">
        <v>0</v>
      </c>
      <c r="N17" s="220">
        <v>0</v>
      </c>
      <c r="O17" s="213">
        <f t="shared" si="2"/>
        <v>12000</v>
      </c>
      <c r="U17" s="263"/>
      <c r="V17" s="263"/>
      <c r="W17" s="263"/>
      <c r="X17" s="264"/>
    </row>
    <row r="18" spans="1:24" s="211" customFormat="1" ht="28.5" customHeight="1" x14ac:dyDescent="0.2">
      <c r="A18" s="209">
        <v>12</v>
      </c>
      <c r="B18" s="220" t="s">
        <v>442</v>
      </c>
      <c r="C18" s="215" t="s">
        <v>446</v>
      </c>
      <c r="D18" s="215" t="s">
        <v>447</v>
      </c>
      <c r="E18" s="215" t="s">
        <v>447</v>
      </c>
      <c r="F18" s="215" t="s">
        <v>223</v>
      </c>
      <c r="G18" s="221">
        <v>12000</v>
      </c>
      <c r="H18" s="18"/>
      <c r="I18" s="221">
        <v>12000</v>
      </c>
      <c r="J18" s="18"/>
      <c r="K18" s="220">
        <v>0</v>
      </c>
      <c r="L18" s="18"/>
      <c r="M18" s="220">
        <v>0</v>
      </c>
      <c r="N18" s="220">
        <v>0</v>
      </c>
      <c r="O18" s="213">
        <f t="shared" si="2"/>
        <v>12000</v>
      </c>
      <c r="U18" s="263"/>
      <c r="V18" s="263"/>
      <c r="W18" s="263"/>
      <c r="X18" s="264"/>
    </row>
    <row r="19" spans="1:24" s="211" customFormat="1" ht="28.5" customHeight="1" x14ac:dyDescent="0.2">
      <c r="A19" s="209">
        <v>13</v>
      </c>
      <c r="B19" s="220" t="s">
        <v>441</v>
      </c>
      <c r="C19" s="215" t="s">
        <v>446</v>
      </c>
      <c r="D19" s="215" t="s">
        <v>447</v>
      </c>
      <c r="E19" s="215" t="s">
        <v>447</v>
      </c>
      <c r="F19" s="215" t="s">
        <v>223</v>
      </c>
      <c r="G19" s="221">
        <v>16000</v>
      </c>
      <c r="H19" s="18"/>
      <c r="I19" s="221">
        <v>16000</v>
      </c>
      <c r="J19" s="18"/>
      <c r="K19" s="220">
        <v>0</v>
      </c>
      <c r="L19" s="18"/>
      <c r="M19" s="221">
        <v>3353.67</v>
      </c>
      <c r="N19" s="221">
        <v>3353.67</v>
      </c>
      <c r="O19" s="213">
        <f t="shared" si="2"/>
        <v>12646.33</v>
      </c>
      <c r="U19" s="263"/>
      <c r="V19" s="263"/>
      <c r="W19" s="263"/>
      <c r="X19" s="264"/>
    </row>
    <row r="20" spans="1:24" s="211" customFormat="1" ht="28.5" customHeight="1" x14ac:dyDescent="0.2">
      <c r="A20" s="209">
        <v>14</v>
      </c>
      <c r="B20" s="220" t="s">
        <v>440</v>
      </c>
      <c r="C20" s="215" t="s">
        <v>446</v>
      </c>
      <c r="D20" s="215" t="s">
        <v>447</v>
      </c>
      <c r="E20" s="215" t="s">
        <v>447</v>
      </c>
      <c r="F20" s="215" t="s">
        <v>223</v>
      </c>
      <c r="G20" s="221">
        <v>16000</v>
      </c>
      <c r="H20" s="18"/>
      <c r="I20" s="221">
        <v>16000</v>
      </c>
      <c r="J20" s="18"/>
      <c r="K20" s="220">
        <v>0</v>
      </c>
      <c r="L20" s="18"/>
      <c r="M20" s="221">
        <v>2256.5700000000002</v>
      </c>
      <c r="N20" s="221">
        <v>2256.5700000000002</v>
      </c>
      <c r="O20" s="213">
        <f t="shared" si="2"/>
        <v>13743.43</v>
      </c>
      <c r="U20" s="263"/>
      <c r="V20" s="263"/>
      <c r="W20" s="263"/>
      <c r="X20" s="264"/>
    </row>
    <row r="21" spans="1:24" s="211" customFormat="1" ht="28.5" customHeight="1" x14ac:dyDescent="0.2">
      <c r="A21" s="209">
        <v>15</v>
      </c>
      <c r="B21" s="220" t="s">
        <v>439</v>
      </c>
      <c r="C21" s="215" t="s">
        <v>446</v>
      </c>
      <c r="D21" s="215" t="s">
        <v>447</v>
      </c>
      <c r="E21" s="215" t="s">
        <v>447</v>
      </c>
      <c r="F21" s="215" t="s">
        <v>223</v>
      </c>
      <c r="G21" s="221">
        <v>16000</v>
      </c>
      <c r="H21" s="18"/>
      <c r="I21" s="221">
        <v>16000</v>
      </c>
      <c r="J21" s="18"/>
      <c r="K21" s="220">
        <v>0</v>
      </c>
      <c r="L21" s="18"/>
      <c r="M21" s="220">
        <v>0</v>
      </c>
      <c r="N21" s="220">
        <v>0</v>
      </c>
      <c r="O21" s="213">
        <f t="shared" si="2"/>
        <v>16000</v>
      </c>
      <c r="U21" s="263"/>
      <c r="V21" s="263"/>
      <c r="W21" s="263"/>
      <c r="X21" s="264"/>
    </row>
    <row r="22" spans="1:24" s="211" customFormat="1" ht="28.5" customHeight="1" x14ac:dyDescent="0.2">
      <c r="A22" s="209">
        <v>16</v>
      </c>
      <c r="B22" s="220" t="s">
        <v>438</v>
      </c>
      <c r="C22" s="215" t="s">
        <v>446</v>
      </c>
      <c r="D22" s="215" t="s">
        <v>447</v>
      </c>
      <c r="E22" s="215" t="s">
        <v>447</v>
      </c>
      <c r="F22" s="215" t="s">
        <v>223</v>
      </c>
      <c r="G22" s="221">
        <v>12000</v>
      </c>
      <c r="H22" s="18"/>
      <c r="I22" s="221">
        <v>12000</v>
      </c>
      <c r="J22" s="18"/>
      <c r="K22" s="220">
        <v>0</v>
      </c>
      <c r="L22" s="18"/>
      <c r="M22" s="220">
        <v>0</v>
      </c>
      <c r="N22" s="220">
        <v>0</v>
      </c>
      <c r="O22" s="213">
        <f t="shared" si="2"/>
        <v>12000</v>
      </c>
      <c r="U22" s="263"/>
      <c r="V22" s="263"/>
      <c r="W22" s="263"/>
      <c r="X22" s="264"/>
    </row>
    <row r="23" spans="1:24" s="211" customFormat="1" ht="28.5" customHeight="1" x14ac:dyDescent="0.2">
      <c r="A23" s="209">
        <v>17</v>
      </c>
      <c r="B23" s="220" t="s">
        <v>437</v>
      </c>
      <c r="C23" s="215" t="s">
        <v>446</v>
      </c>
      <c r="D23" s="215" t="s">
        <v>447</v>
      </c>
      <c r="E23" s="215" t="s">
        <v>447</v>
      </c>
      <c r="F23" s="215" t="s">
        <v>223</v>
      </c>
      <c r="G23" s="221">
        <v>16000</v>
      </c>
      <c r="H23" s="18"/>
      <c r="I23" s="221">
        <v>16000</v>
      </c>
      <c r="J23" s="18"/>
      <c r="K23" s="220">
        <v>0</v>
      </c>
      <c r="L23" s="18"/>
      <c r="M23" s="221">
        <v>7467.78</v>
      </c>
      <c r="N23" s="221">
        <v>7467.78</v>
      </c>
      <c r="O23" s="213">
        <f t="shared" si="2"/>
        <v>8532.2200000000012</v>
      </c>
      <c r="U23" s="263"/>
      <c r="V23" s="263"/>
      <c r="W23" s="263"/>
      <c r="X23" s="264"/>
    </row>
    <row r="24" spans="1:24" s="211" customFormat="1" ht="28.5" customHeight="1" x14ac:dyDescent="0.2">
      <c r="A24" s="209">
        <v>18</v>
      </c>
      <c r="B24" s="220" t="s">
        <v>436</v>
      </c>
      <c r="C24" s="215" t="s">
        <v>446</v>
      </c>
      <c r="D24" s="215" t="s">
        <v>447</v>
      </c>
      <c r="E24" s="215" t="s">
        <v>447</v>
      </c>
      <c r="F24" s="215" t="s">
        <v>223</v>
      </c>
      <c r="G24" s="221">
        <v>12000</v>
      </c>
      <c r="H24" s="18"/>
      <c r="I24" s="221">
        <v>12000</v>
      </c>
      <c r="J24" s="18"/>
      <c r="K24" s="220">
        <v>0</v>
      </c>
      <c r="L24" s="18"/>
      <c r="M24" s="221">
        <v>2601.54</v>
      </c>
      <c r="N24" s="221">
        <v>2601.54</v>
      </c>
      <c r="O24" s="213">
        <f t="shared" si="2"/>
        <v>9398.4599999999991</v>
      </c>
      <c r="U24" s="263"/>
      <c r="V24" s="263"/>
      <c r="W24" s="263"/>
      <c r="X24" s="264"/>
    </row>
    <row r="25" spans="1:24" s="222" customFormat="1" ht="28.5" customHeight="1" x14ac:dyDescent="0.2">
      <c r="A25" s="209">
        <v>19</v>
      </c>
      <c r="B25" s="220" t="s">
        <v>435</v>
      </c>
      <c r="C25" s="215" t="s">
        <v>446</v>
      </c>
      <c r="D25" s="215" t="s">
        <v>447</v>
      </c>
      <c r="E25" s="215" t="s">
        <v>447</v>
      </c>
      <c r="F25" s="215" t="s">
        <v>223</v>
      </c>
      <c r="G25" s="221">
        <v>12000</v>
      </c>
      <c r="H25" s="216"/>
      <c r="I25" s="221">
        <v>12000</v>
      </c>
      <c r="J25" s="214">
        <v>0</v>
      </c>
      <c r="K25" s="220">
        <v>0</v>
      </c>
      <c r="L25" s="214">
        <v>0</v>
      </c>
      <c r="M25" s="220">
        <v>0</v>
      </c>
      <c r="N25" s="220">
        <v>0</v>
      </c>
      <c r="O25" s="213">
        <f t="shared" si="2"/>
        <v>12000</v>
      </c>
      <c r="U25" s="265"/>
      <c r="V25" s="265"/>
      <c r="W25" s="265"/>
      <c r="X25" s="266"/>
    </row>
    <row r="26" spans="1:24" s="16" customFormat="1" ht="28.5" customHeight="1" x14ac:dyDescent="0.2">
      <c r="A26" s="209">
        <v>20</v>
      </c>
      <c r="B26" s="220" t="s">
        <v>434</v>
      </c>
      <c r="C26" s="215" t="s">
        <v>446</v>
      </c>
      <c r="D26" s="215" t="s">
        <v>447</v>
      </c>
      <c r="E26" s="215" t="s">
        <v>447</v>
      </c>
      <c r="F26" s="215" t="s">
        <v>223</v>
      </c>
      <c r="G26" s="221">
        <v>22000</v>
      </c>
      <c r="H26" s="18"/>
      <c r="I26" s="221">
        <v>22000</v>
      </c>
      <c r="J26" s="214">
        <v>0</v>
      </c>
      <c r="K26" s="220">
        <v>0</v>
      </c>
      <c r="L26" s="214">
        <v>0</v>
      </c>
      <c r="M26" s="221">
        <v>4695.37</v>
      </c>
      <c r="N26" s="221">
        <v>4695.37</v>
      </c>
      <c r="O26" s="213">
        <f t="shared" si="2"/>
        <v>17304.63</v>
      </c>
      <c r="U26" s="265"/>
      <c r="V26" s="265"/>
      <c r="W26" s="265"/>
      <c r="X26" s="266"/>
    </row>
    <row r="27" spans="1:24" s="16" customFormat="1" ht="28.5" customHeight="1" x14ac:dyDescent="0.2">
      <c r="A27" s="209">
        <v>21</v>
      </c>
      <c r="B27" s="220" t="s">
        <v>433</v>
      </c>
      <c r="C27" s="215" t="s">
        <v>446</v>
      </c>
      <c r="D27" s="215" t="s">
        <v>447</v>
      </c>
      <c r="E27" s="215" t="s">
        <v>447</v>
      </c>
      <c r="F27" s="215" t="s">
        <v>223</v>
      </c>
      <c r="G27" s="221">
        <v>12000</v>
      </c>
      <c r="H27" s="18"/>
      <c r="I27" s="221">
        <v>12000</v>
      </c>
      <c r="J27" s="214">
        <v>0</v>
      </c>
      <c r="K27" s="220">
        <v>0</v>
      </c>
      <c r="L27" s="214">
        <v>0</v>
      </c>
      <c r="M27" s="220">
        <v>0</v>
      </c>
      <c r="N27" s="220">
        <v>0</v>
      </c>
      <c r="O27" s="213">
        <f t="shared" si="2"/>
        <v>12000</v>
      </c>
      <c r="U27" s="265"/>
      <c r="V27" s="265"/>
      <c r="W27" s="265"/>
      <c r="X27" s="266"/>
    </row>
    <row r="28" spans="1:24" s="222" customFormat="1" ht="28.5" customHeight="1" x14ac:dyDescent="0.2">
      <c r="A28" s="209">
        <v>22</v>
      </c>
      <c r="B28" s="220" t="s">
        <v>432</v>
      </c>
      <c r="C28" s="215" t="s">
        <v>446</v>
      </c>
      <c r="D28" s="215" t="s">
        <v>447</v>
      </c>
      <c r="E28" s="215" t="s">
        <v>447</v>
      </c>
      <c r="F28" s="215" t="s">
        <v>222</v>
      </c>
      <c r="G28" s="221">
        <v>12000</v>
      </c>
      <c r="H28" s="18"/>
      <c r="I28" s="221">
        <v>12000</v>
      </c>
      <c r="J28" s="214">
        <v>0</v>
      </c>
      <c r="K28" s="220">
        <v>0</v>
      </c>
      <c r="L28" s="214">
        <v>0</v>
      </c>
      <c r="M28" s="220">
        <v>0</v>
      </c>
      <c r="N28" s="220">
        <v>0</v>
      </c>
      <c r="O28" s="213">
        <f t="shared" si="2"/>
        <v>12000</v>
      </c>
      <c r="U28" s="265"/>
      <c r="V28" s="265"/>
      <c r="W28" s="265"/>
      <c r="X28" s="266"/>
    </row>
    <row r="29" spans="1:24" s="222" customFormat="1" ht="28.5" customHeight="1" x14ac:dyDescent="0.2">
      <c r="A29" s="209">
        <v>23</v>
      </c>
      <c r="B29" s="220" t="s">
        <v>431</v>
      </c>
      <c r="C29" s="215" t="s">
        <v>446</v>
      </c>
      <c r="D29" s="215" t="s">
        <v>447</v>
      </c>
      <c r="E29" s="215" t="s">
        <v>447</v>
      </c>
      <c r="F29" s="215" t="s">
        <v>223</v>
      </c>
      <c r="G29" s="221">
        <v>16000</v>
      </c>
      <c r="H29" s="18"/>
      <c r="I29" s="221">
        <v>16000</v>
      </c>
      <c r="J29" s="214">
        <v>0</v>
      </c>
      <c r="K29" s="220">
        <v>0</v>
      </c>
      <c r="L29" s="214">
        <v>0</v>
      </c>
      <c r="M29" s="221">
        <v>7468.58</v>
      </c>
      <c r="N29" s="221">
        <v>7468.58</v>
      </c>
      <c r="O29" s="213">
        <f t="shared" si="2"/>
        <v>8531.42</v>
      </c>
      <c r="U29" s="265"/>
      <c r="V29" s="265"/>
      <c r="W29" s="265"/>
      <c r="X29" s="266"/>
    </row>
    <row r="30" spans="1:24" s="222" customFormat="1" ht="28.5" customHeight="1" x14ac:dyDescent="0.2">
      <c r="A30" s="209">
        <v>24</v>
      </c>
      <c r="B30" s="220" t="s">
        <v>430</v>
      </c>
      <c r="C30" s="215" t="s">
        <v>446</v>
      </c>
      <c r="D30" s="215" t="s">
        <v>213</v>
      </c>
      <c r="E30" s="215" t="s">
        <v>447</v>
      </c>
      <c r="F30" s="215" t="s">
        <v>222</v>
      </c>
      <c r="G30" s="221">
        <v>100000</v>
      </c>
      <c r="H30" s="18"/>
      <c r="I30" s="221">
        <v>100000</v>
      </c>
      <c r="J30" s="214">
        <v>0</v>
      </c>
      <c r="K30" s="221">
        <v>13582.87</v>
      </c>
      <c r="L30" s="214">
        <v>0</v>
      </c>
      <c r="M30" s="220">
        <v>0</v>
      </c>
      <c r="N30" s="221">
        <v>13582.87</v>
      </c>
      <c r="O30" s="213">
        <f t="shared" si="2"/>
        <v>86417.13</v>
      </c>
      <c r="U30" s="265"/>
      <c r="V30" s="265"/>
      <c r="W30" s="265"/>
      <c r="X30" s="266"/>
    </row>
    <row r="31" spans="1:24" s="223" customFormat="1" ht="28.5" customHeight="1" x14ac:dyDescent="0.2">
      <c r="A31" s="209">
        <v>25</v>
      </c>
      <c r="B31" s="220" t="s">
        <v>429</v>
      </c>
      <c r="C31" s="215" t="s">
        <v>446</v>
      </c>
      <c r="D31" s="215" t="s">
        <v>447</v>
      </c>
      <c r="E31" s="215" t="s">
        <v>447</v>
      </c>
      <c r="F31" s="215" t="s">
        <v>223</v>
      </c>
      <c r="G31" s="221">
        <v>42000</v>
      </c>
      <c r="H31" s="18"/>
      <c r="I31" s="221">
        <v>42000</v>
      </c>
      <c r="J31" s="214">
        <v>0</v>
      </c>
      <c r="K31" s="221">
        <v>1097.25</v>
      </c>
      <c r="L31" s="214">
        <v>0</v>
      </c>
      <c r="M31" s="220">
        <v>0</v>
      </c>
      <c r="N31" s="221">
        <v>1097.25</v>
      </c>
      <c r="O31" s="213">
        <f t="shared" si="2"/>
        <v>40902.75</v>
      </c>
      <c r="U31" s="265"/>
      <c r="V31" s="265"/>
      <c r="W31" s="265"/>
      <c r="X31" s="266"/>
    </row>
    <row r="32" spans="1:24" s="223" customFormat="1" ht="28.5" customHeight="1" x14ac:dyDescent="0.2">
      <c r="A32" s="209">
        <v>26</v>
      </c>
      <c r="B32" s="220" t="s">
        <v>428</v>
      </c>
      <c r="C32" s="215" t="s">
        <v>446</v>
      </c>
      <c r="D32" s="215" t="s">
        <v>447</v>
      </c>
      <c r="E32" s="215" t="s">
        <v>447</v>
      </c>
      <c r="F32" s="215" t="s">
        <v>223</v>
      </c>
      <c r="G32" s="221">
        <v>12000</v>
      </c>
      <c r="H32" s="18"/>
      <c r="I32" s="221">
        <v>12000</v>
      </c>
      <c r="J32" s="214">
        <v>0</v>
      </c>
      <c r="K32" s="220">
        <v>0</v>
      </c>
      <c r="L32" s="214">
        <v>0</v>
      </c>
      <c r="M32" s="220">
        <v>0</v>
      </c>
      <c r="N32" s="220">
        <v>0</v>
      </c>
      <c r="O32" s="213">
        <f t="shared" si="2"/>
        <v>12000</v>
      </c>
      <c r="U32" s="265"/>
      <c r="V32" s="265"/>
      <c r="W32" s="265"/>
      <c r="X32" s="266"/>
    </row>
    <row r="33" spans="1:74" s="223" customFormat="1" ht="28.5" customHeight="1" x14ac:dyDescent="0.2">
      <c r="A33" s="209">
        <v>27</v>
      </c>
      <c r="B33" s="220" t="s">
        <v>427</v>
      </c>
      <c r="C33" s="215" t="s">
        <v>446</v>
      </c>
      <c r="D33" s="215" t="s">
        <v>447</v>
      </c>
      <c r="E33" s="215" t="s">
        <v>447</v>
      </c>
      <c r="F33" s="215" t="s">
        <v>223</v>
      </c>
      <c r="G33" s="221">
        <v>16000</v>
      </c>
      <c r="H33" s="18"/>
      <c r="I33" s="221">
        <v>16000</v>
      </c>
      <c r="J33" s="214">
        <v>0</v>
      </c>
      <c r="K33" s="220">
        <v>0</v>
      </c>
      <c r="L33" s="214">
        <v>0</v>
      </c>
      <c r="M33" s="220">
        <v>0</v>
      </c>
      <c r="N33" s="220">
        <v>0</v>
      </c>
      <c r="O33" s="213">
        <f t="shared" si="2"/>
        <v>16000</v>
      </c>
      <c r="U33" s="265"/>
      <c r="V33" s="265"/>
      <c r="W33" s="265"/>
      <c r="X33" s="266"/>
    </row>
    <row r="34" spans="1:74" s="223" customFormat="1" ht="28.5" customHeight="1" x14ac:dyDescent="0.2">
      <c r="A34" s="209">
        <v>28</v>
      </c>
      <c r="B34" s="220" t="s">
        <v>426</v>
      </c>
      <c r="C34" s="215" t="s">
        <v>446</v>
      </c>
      <c r="D34" s="215" t="s">
        <v>447</v>
      </c>
      <c r="E34" s="215" t="s">
        <v>447</v>
      </c>
      <c r="F34" s="215" t="s">
        <v>223</v>
      </c>
      <c r="G34" s="221">
        <v>12000</v>
      </c>
      <c r="H34" s="18"/>
      <c r="I34" s="221">
        <v>12000</v>
      </c>
      <c r="J34" s="214">
        <v>0</v>
      </c>
      <c r="K34" s="220">
        <v>0</v>
      </c>
      <c r="L34" s="214">
        <v>0</v>
      </c>
      <c r="M34" s="220">
        <v>0</v>
      </c>
      <c r="N34" s="220">
        <v>0</v>
      </c>
      <c r="O34" s="213">
        <f t="shared" si="2"/>
        <v>12000</v>
      </c>
      <c r="U34" s="265"/>
      <c r="V34" s="265"/>
      <c r="W34" s="265"/>
      <c r="X34" s="266"/>
    </row>
    <row r="35" spans="1:74" s="223" customFormat="1" ht="28.5" customHeight="1" x14ac:dyDescent="0.2">
      <c r="A35" s="209">
        <v>29</v>
      </c>
      <c r="B35" s="220" t="s">
        <v>425</v>
      </c>
      <c r="C35" s="215" t="s">
        <v>446</v>
      </c>
      <c r="D35" s="215" t="s">
        <v>447</v>
      </c>
      <c r="E35" s="215" t="s">
        <v>447</v>
      </c>
      <c r="F35" s="215" t="s">
        <v>223</v>
      </c>
      <c r="G35" s="221">
        <v>12000</v>
      </c>
      <c r="H35" s="18"/>
      <c r="I35" s="221">
        <v>12000</v>
      </c>
      <c r="J35" s="214">
        <v>0</v>
      </c>
      <c r="K35" s="220">
        <v>0</v>
      </c>
      <c r="L35" s="214">
        <v>0</v>
      </c>
      <c r="M35" s="220">
        <v>0</v>
      </c>
      <c r="N35" s="220">
        <v>0</v>
      </c>
      <c r="O35" s="213">
        <f t="shared" si="2"/>
        <v>12000</v>
      </c>
      <c r="U35" s="265"/>
      <c r="V35" s="265"/>
      <c r="W35" s="265"/>
      <c r="X35" s="266"/>
    </row>
    <row r="36" spans="1:74" s="223" customFormat="1" ht="28.5" customHeight="1" x14ac:dyDescent="0.2">
      <c r="A36" s="209">
        <v>30</v>
      </c>
      <c r="B36" s="220" t="s">
        <v>424</v>
      </c>
      <c r="C36" s="215" t="s">
        <v>446</v>
      </c>
      <c r="D36" s="215" t="s">
        <v>447</v>
      </c>
      <c r="E36" s="215" t="s">
        <v>447</v>
      </c>
      <c r="F36" s="215" t="s">
        <v>223</v>
      </c>
      <c r="G36" s="221">
        <v>16000</v>
      </c>
      <c r="H36" s="18"/>
      <c r="I36" s="221">
        <v>16000</v>
      </c>
      <c r="J36" s="214">
        <v>0</v>
      </c>
      <c r="K36" s="220">
        <v>0</v>
      </c>
      <c r="L36" s="214">
        <v>0</v>
      </c>
      <c r="M36" s="220">
        <v>0</v>
      </c>
      <c r="N36" s="220">
        <v>0</v>
      </c>
      <c r="O36" s="213">
        <f t="shared" si="2"/>
        <v>16000</v>
      </c>
      <c r="U36" s="265"/>
      <c r="V36" s="265"/>
      <c r="W36" s="265"/>
      <c r="X36" s="266"/>
    </row>
    <row r="37" spans="1:74" s="223" customFormat="1" ht="28.5" customHeight="1" x14ac:dyDescent="0.2">
      <c r="A37" s="209">
        <v>31</v>
      </c>
      <c r="B37" s="220" t="s">
        <v>423</v>
      </c>
      <c r="C37" s="215" t="s">
        <v>446</v>
      </c>
      <c r="D37" s="215" t="s">
        <v>447</v>
      </c>
      <c r="E37" s="215" t="s">
        <v>447</v>
      </c>
      <c r="F37" s="215" t="s">
        <v>222</v>
      </c>
      <c r="G37" s="221">
        <v>25500</v>
      </c>
      <c r="H37" s="18"/>
      <c r="I37" s="221">
        <v>25500</v>
      </c>
      <c r="J37" s="214">
        <v>0</v>
      </c>
      <c r="K37" s="220">
        <v>0</v>
      </c>
      <c r="L37" s="214">
        <v>0</v>
      </c>
      <c r="M37" s="220">
        <v>0</v>
      </c>
      <c r="N37" s="220">
        <v>0</v>
      </c>
      <c r="O37" s="213">
        <f t="shared" si="2"/>
        <v>25500</v>
      </c>
      <c r="U37" s="265"/>
      <c r="V37" s="265"/>
      <c r="W37" s="265"/>
      <c r="X37" s="266"/>
    </row>
    <row r="38" spans="1:74" s="223" customFormat="1" ht="28.5" customHeight="1" x14ac:dyDescent="0.2">
      <c r="A38" s="209">
        <v>32</v>
      </c>
      <c r="B38" s="220" t="s">
        <v>422</v>
      </c>
      <c r="C38" s="215" t="s">
        <v>446</v>
      </c>
      <c r="D38" s="215" t="s">
        <v>447</v>
      </c>
      <c r="E38" s="215" t="s">
        <v>447</v>
      </c>
      <c r="F38" s="215" t="s">
        <v>222</v>
      </c>
      <c r="G38" s="221">
        <v>16000</v>
      </c>
      <c r="H38" s="18"/>
      <c r="I38" s="221">
        <v>16000</v>
      </c>
      <c r="J38" s="214">
        <v>0</v>
      </c>
      <c r="K38" s="220">
        <v>0</v>
      </c>
      <c r="L38" s="214">
        <v>0</v>
      </c>
      <c r="M38" s="220">
        <v>0</v>
      </c>
      <c r="N38" s="220">
        <v>0</v>
      </c>
      <c r="O38" s="213">
        <f t="shared" si="2"/>
        <v>16000</v>
      </c>
      <c r="U38" s="265"/>
      <c r="V38" s="265"/>
      <c r="W38" s="265"/>
      <c r="X38" s="266"/>
    </row>
    <row r="39" spans="1:74" s="16" customFormat="1" ht="28.5" customHeight="1" x14ac:dyDescent="0.2">
      <c r="A39" s="209">
        <v>33</v>
      </c>
      <c r="B39" s="220" t="s">
        <v>421</v>
      </c>
      <c r="C39" s="215" t="s">
        <v>446</v>
      </c>
      <c r="D39" s="215" t="s">
        <v>447</v>
      </c>
      <c r="E39" s="215" t="s">
        <v>447</v>
      </c>
      <c r="F39" s="215" t="s">
        <v>223</v>
      </c>
      <c r="G39" s="221">
        <v>16000</v>
      </c>
      <c r="H39" s="18"/>
      <c r="I39" s="221">
        <v>16000</v>
      </c>
      <c r="J39" s="214">
        <v>0</v>
      </c>
      <c r="K39" s="220">
        <v>0</v>
      </c>
      <c r="L39" s="214">
        <v>0</v>
      </c>
      <c r="M39" s="220">
        <v>0</v>
      </c>
      <c r="N39" s="220">
        <v>0</v>
      </c>
      <c r="O39" s="213">
        <f t="shared" si="2"/>
        <v>16000</v>
      </c>
      <c r="U39" s="265"/>
      <c r="V39" s="265"/>
      <c r="W39" s="265"/>
      <c r="X39" s="266"/>
    </row>
    <row r="40" spans="1:74" s="16" customFormat="1" ht="28.5" customHeight="1" x14ac:dyDescent="0.2">
      <c r="A40" s="209">
        <v>34</v>
      </c>
      <c r="B40" s="220" t="s">
        <v>420</v>
      </c>
      <c r="C40" s="215" t="s">
        <v>446</v>
      </c>
      <c r="D40" s="215" t="s">
        <v>447</v>
      </c>
      <c r="E40" s="215" t="s">
        <v>447</v>
      </c>
      <c r="F40" s="215" t="s">
        <v>223</v>
      </c>
      <c r="G40" s="221">
        <v>28000</v>
      </c>
      <c r="H40" s="18"/>
      <c r="I40" s="221">
        <v>28000</v>
      </c>
      <c r="J40" s="214">
        <v>0</v>
      </c>
      <c r="K40" s="220">
        <v>0</v>
      </c>
      <c r="L40" s="214">
        <v>0</v>
      </c>
      <c r="M40" s="221">
        <v>9122.9599999999991</v>
      </c>
      <c r="N40" s="221">
        <v>9122.9599999999991</v>
      </c>
      <c r="O40" s="213">
        <f t="shared" si="2"/>
        <v>18877.04</v>
      </c>
      <c r="U40" s="265"/>
      <c r="V40" s="265"/>
      <c r="W40" s="265"/>
      <c r="X40" s="266"/>
    </row>
    <row r="41" spans="1:74" s="16" customFormat="1" ht="28.5" customHeight="1" x14ac:dyDescent="0.2">
      <c r="A41" s="209">
        <v>35</v>
      </c>
      <c r="B41" s="220" t="s">
        <v>419</v>
      </c>
      <c r="C41" s="215" t="s">
        <v>446</v>
      </c>
      <c r="D41" s="215" t="s">
        <v>447</v>
      </c>
      <c r="E41" s="215" t="s">
        <v>447</v>
      </c>
      <c r="F41" s="215" t="s">
        <v>223</v>
      </c>
      <c r="G41" s="221">
        <v>38000</v>
      </c>
      <c r="H41" s="18"/>
      <c r="I41" s="221">
        <v>38000</v>
      </c>
      <c r="J41" s="214">
        <v>0</v>
      </c>
      <c r="K41" s="220">
        <v>497.25</v>
      </c>
      <c r="L41" s="214">
        <v>0</v>
      </c>
      <c r="M41" s="221">
        <v>3757.95</v>
      </c>
      <c r="N41" s="221">
        <v>4255.2</v>
      </c>
      <c r="O41" s="213">
        <f t="shared" si="2"/>
        <v>33744.800000000003</v>
      </c>
      <c r="U41" s="265"/>
      <c r="V41" s="265"/>
      <c r="W41" s="265"/>
      <c r="X41" s="266"/>
    </row>
    <row r="42" spans="1:74" s="16" customFormat="1" ht="28.5" customHeight="1" x14ac:dyDescent="0.2">
      <c r="A42" s="209">
        <v>36</v>
      </c>
      <c r="B42" s="220" t="s">
        <v>418</v>
      </c>
      <c r="C42" s="215" t="s">
        <v>446</v>
      </c>
      <c r="D42" s="215" t="s">
        <v>447</v>
      </c>
      <c r="E42" s="215" t="s">
        <v>447</v>
      </c>
      <c r="F42" s="215" t="s">
        <v>223</v>
      </c>
      <c r="G42" s="221">
        <v>45000</v>
      </c>
      <c r="H42" s="18"/>
      <c r="I42" s="221">
        <v>45000</v>
      </c>
      <c r="J42" s="214">
        <v>0</v>
      </c>
      <c r="K42" s="221">
        <v>1547.25</v>
      </c>
      <c r="L42" s="214">
        <v>0</v>
      </c>
      <c r="M42" s="221">
        <v>5907.35</v>
      </c>
      <c r="N42" s="221">
        <v>7454.6</v>
      </c>
      <c r="O42" s="213">
        <f t="shared" si="2"/>
        <v>37545.4</v>
      </c>
      <c r="U42" s="265"/>
      <c r="V42" s="265"/>
      <c r="W42" s="265"/>
      <c r="X42" s="266"/>
    </row>
    <row r="43" spans="1:74" s="16" customFormat="1" ht="28.5" customHeight="1" x14ac:dyDescent="0.2">
      <c r="A43" s="209">
        <v>37</v>
      </c>
      <c r="B43" s="220" t="s">
        <v>417</v>
      </c>
      <c r="C43" s="215" t="s">
        <v>446</v>
      </c>
      <c r="D43" s="215" t="s">
        <v>447</v>
      </c>
      <c r="E43" s="215" t="s">
        <v>447</v>
      </c>
      <c r="F43" s="215" t="s">
        <v>223</v>
      </c>
      <c r="G43" s="221">
        <v>16000</v>
      </c>
      <c r="H43" s="18"/>
      <c r="I43" s="221">
        <v>16000</v>
      </c>
      <c r="J43" s="214">
        <v>0</v>
      </c>
      <c r="K43" s="220">
        <v>0</v>
      </c>
      <c r="L43" s="214">
        <v>0</v>
      </c>
      <c r="M43" s="220">
        <v>0</v>
      </c>
      <c r="N43" s="220">
        <v>0</v>
      </c>
      <c r="O43" s="213">
        <f t="shared" si="2"/>
        <v>16000</v>
      </c>
      <c r="U43" s="265"/>
      <c r="V43" s="265"/>
      <c r="W43" s="265"/>
      <c r="X43" s="266"/>
    </row>
    <row r="44" spans="1:74" s="16" customFormat="1" ht="28.5" customHeight="1" x14ac:dyDescent="0.2">
      <c r="A44" s="209">
        <v>38</v>
      </c>
      <c r="B44" s="220" t="s">
        <v>416</v>
      </c>
      <c r="C44" s="215" t="s">
        <v>446</v>
      </c>
      <c r="D44" s="215" t="s">
        <v>447</v>
      </c>
      <c r="E44" s="215" t="s">
        <v>447</v>
      </c>
      <c r="F44" s="215" t="s">
        <v>223</v>
      </c>
      <c r="G44" s="221">
        <v>16000</v>
      </c>
      <c r="H44" s="18"/>
      <c r="I44" s="221">
        <v>16000</v>
      </c>
      <c r="J44" s="214">
        <v>0</v>
      </c>
      <c r="K44" s="220">
        <v>0</v>
      </c>
      <c r="L44" s="214">
        <v>0</v>
      </c>
      <c r="M44" s="220">
        <v>0</v>
      </c>
      <c r="N44" s="220">
        <v>0</v>
      </c>
      <c r="O44" s="213">
        <f t="shared" si="2"/>
        <v>16000</v>
      </c>
      <c r="U44" s="265"/>
      <c r="V44" s="265"/>
      <c r="W44" s="265"/>
      <c r="X44" s="266"/>
    </row>
    <row r="45" spans="1:74" s="16" customFormat="1" ht="28.5" customHeight="1" x14ac:dyDescent="0.2">
      <c r="A45" s="209">
        <v>39</v>
      </c>
      <c r="B45" s="220" t="s">
        <v>415</v>
      </c>
      <c r="C45" s="215" t="s">
        <v>446</v>
      </c>
      <c r="D45" s="215" t="s">
        <v>447</v>
      </c>
      <c r="E45" s="215" t="s">
        <v>447</v>
      </c>
      <c r="F45" s="215" t="s">
        <v>223</v>
      </c>
      <c r="G45" s="221">
        <v>16000</v>
      </c>
      <c r="H45" s="18"/>
      <c r="I45" s="221">
        <v>16000</v>
      </c>
      <c r="J45" s="214">
        <v>0</v>
      </c>
      <c r="K45" s="220">
        <v>0</v>
      </c>
      <c r="L45" s="214">
        <v>0</v>
      </c>
      <c r="M45" s="220">
        <v>0</v>
      </c>
      <c r="N45" s="220">
        <v>0</v>
      </c>
      <c r="O45" s="213">
        <f t="shared" si="2"/>
        <v>16000</v>
      </c>
      <c r="U45" s="265"/>
      <c r="V45" s="265"/>
      <c r="W45" s="265"/>
      <c r="X45" s="266"/>
    </row>
    <row r="46" spans="1:74" s="16" customFormat="1" ht="28.5" customHeight="1" x14ac:dyDescent="0.2">
      <c r="A46" s="209">
        <v>40</v>
      </c>
      <c r="B46" s="220" t="s">
        <v>414</v>
      </c>
      <c r="C46" s="215" t="s">
        <v>446</v>
      </c>
      <c r="D46" s="215" t="s">
        <v>447</v>
      </c>
      <c r="E46" s="215" t="s">
        <v>447</v>
      </c>
      <c r="F46" s="215" t="s">
        <v>223</v>
      </c>
      <c r="G46" s="221">
        <v>16000</v>
      </c>
      <c r="H46" s="18"/>
      <c r="I46" s="221">
        <v>16000</v>
      </c>
      <c r="J46" s="214">
        <v>0</v>
      </c>
      <c r="K46" s="220">
        <v>0</v>
      </c>
      <c r="L46" s="214">
        <v>0</v>
      </c>
      <c r="M46" s="220">
        <v>0</v>
      </c>
      <c r="N46" s="220">
        <v>0</v>
      </c>
      <c r="O46" s="213">
        <f t="shared" si="2"/>
        <v>16000</v>
      </c>
      <c r="U46" s="265"/>
      <c r="V46" s="265"/>
      <c r="W46" s="265"/>
      <c r="X46" s="266"/>
    </row>
    <row r="47" spans="1:74" s="16" customFormat="1" ht="28.5" customHeight="1" x14ac:dyDescent="0.2">
      <c r="A47" s="209">
        <v>41</v>
      </c>
      <c r="B47" s="220" t="s">
        <v>413</v>
      </c>
      <c r="C47" s="215" t="s">
        <v>446</v>
      </c>
      <c r="D47" s="215" t="s">
        <v>447</v>
      </c>
      <c r="E47" s="215" t="s">
        <v>447</v>
      </c>
      <c r="F47" s="215" t="s">
        <v>223</v>
      </c>
      <c r="G47" s="221">
        <v>12000</v>
      </c>
      <c r="H47" s="18"/>
      <c r="I47" s="221">
        <v>12000</v>
      </c>
      <c r="J47" s="214">
        <v>0</v>
      </c>
      <c r="K47" s="220">
        <v>0</v>
      </c>
      <c r="L47" s="214">
        <v>0</v>
      </c>
      <c r="M47" s="220">
        <v>0</v>
      </c>
      <c r="N47" s="220">
        <v>0</v>
      </c>
      <c r="O47" s="213">
        <f t="shared" si="2"/>
        <v>12000</v>
      </c>
      <c r="U47" s="265"/>
      <c r="V47" s="265"/>
      <c r="W47" s="265"/>
      <c r="X47" s="266"/>
    </row>
    <row r="48" spans="1:74" s="16" customFormat="1" ht="28.5" customHeight="1" x14ac:dyDescent="0.2">
      <c r="A48" s="209">
        <v>42</v>
      </c>
      <c r="B48" s="220" t="s">
        <v>412</v>
      </c>
      <c r="C48" s="215" t="s">
        <v>446</v>
      </c>
      <c r="D48" s="215" t="s">
        <v>447</v>
      </c>
      <c r="E48" s="215" t="s">
        <v>447</v>
      </c>
      <c r="F48" s="215" t="s">
        <v>223</v>
      </c>
      <c r="G48" s="221">
        <v>12000</v>
      </c>
      <c r="H48" s="18"/>
      <c r="I48" s="221">
        <v>12000</v>
      </c>
      <c r="J48" s="214">
        <v>0</v>
      </c>
      <c r="K48" s="220">
        <v>0</v>
      </c>
      <c r="L48" s="214">
        <v>0</v>
      </c>
      <c r="M48" s="220">
        <v>0</v>
      </c>
      <c r="N48" s="220">
        <v>0</v>
      </c>
      <c r="O48" s="213">
        <f t="shared" si="2"/>
        <v>12000</v>
      </c>
      <c r="U48" s="265"/>
      <c r="V48" s="265"/>
      <c r="W48" s="265"/>
      <c r="X48" s="266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  <c r="BF48" s="257"/>
      <c r="BG48" s="257"/>
      <c r="BH48" s="257"/>
      <c r="BI48" s="257"/>
      <c r="BJ48" s="257"/>
      <c r="BK48" s="257"/>
      <c r="BL48" s="257"/>
      <c r="BM48" s="257"/>
      <c r="BN48" s="257"/>
      <c r="BO48" s="257"/>
      <c r="BP48" s="257"/>
      <c r="BQ48" s="257"/>
      <c r="BR48" s="257"/>
      <c r="BS48" s="257"/>
      <c r="BT48" s="257"/>
      <c r="BU48" s="257"/>
      <c r="BV48" s="257"/>
    </row>
    <row r="49" spans="1:74" s="16" customFormat="1" ht="28.5" customHeight="1" x14ac:dyDescent="0.2">
      <c r="A49" s="209">
        <v>43</v>
      </c>
      <c r="B49" s="220" t="s">
        <v>411</v>
      </c>
      <c r="C49" s="215" t="s">
        <v>446</v>
      </c>
      <c r="D49" s="215" t="s">
        <v>447</v>
      </c>
      <c r="E49" s="215" t="s">
        <v>447</v>
      </c>
      <c r="F49" s="215" t="s">
        <v>223</v>
      </c>
      <c r="G49" s="221">
        <v>35000</v>
      </c>
      <c r="H49" s="18"/>
      <c r="I49" s="221">
        <v>35000</v>
      </c>
      <c r="J49" s="214">
        <v>0</v>
      </c>
      <c r="K49" s="220">
        <v>47.25</v>
      </c>
      <c r="L49" s="214">
        <v>0</v>
      </c>
      <c r="M49" s="220">
        <v>0</v>
      </c>
      <c r="N49" s="220">
        <v>47.25</v>
      </c>
      <c r="O49" s="213">
        <f t="shared" si="2"/>
        <v>34952.75</v>
      </c>
      <c r="U49" s="265"/>
      <c r="V49" s="265"/>
      <c r="W49" s="265"/>
      <c r="X49" s="266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  <c r="BF49" s="257"/>
      <c r="BG49" s="257"/>
      <c r="BH49" s="257"/>
      <c r="BI49" s="257"/>
      <c r="BJ49" s="257"/>
      <c r="BK49" s="257"/>
      <c r="BL49" s="257"/>
      <c r="BM49" s="257"/>
      <c r="BN49" s="257"/>
      <c r="BO49" s="257"/>
      <c r="BP49" s="257"/>
      <c r="BQ49" s="257"/>
      <c r="BR49" s="257"/>
      <c r="BS49" s="257"/>
      <c r="BT49" s="257"/>
      <c r="BU49" s="257"/>
      <c r="BV49" s="257"/>
    </row>
    <row r="50" spans="1:74" s="16" customFormat="1" ht="28.5" customHeight="1" x14ac:dyDescent="0.2">
      <c r="A50" s="209">
        <v>44</v>
      </c>
      <c r="B50" s="220" t="s">
        <v>410</v>
      </c>
      <c r="C50" s="215" t="s">
        <v>446</v>
      </c>
      <c r="D50" s="215" t="s">
        <v>447</v>
      </c>
      <c r="E50" s="215" t="s">
        <v>447</v>
      </c>
      <c r="F50" s="215" t="s">
        <v>223</v>
      </c>
      <c r="G50" s="221">
        <v>12000</v>
      </c>
      <c r="H50" s="18"/>
      <c r="I50" s="221">
        <v>12000</v>
      </c>
      <c r="J50" s="214">
        <v>0</v>
      </c>
      <c r="K50" s="220">
        <v>0</v>
      </c>
      <c r="L50" s="214">
        <v>0</v>
      </c>
      <c r="M50" s="220">
        <v>0</v>
      </c>
      <c r="N50" s="220">
        <v>0</v>
      </c>
      <c r="O50" s="213">
        <f t="shared" si="2"/>
        <v>12000</v>
      </c>
      <c r="U50" s="265"/>
      <c r="V50" s="265"/>
      <c r="W50" s="265"/>
      <c r="X50" s="266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  <c r="BF50" s="257"/>
      <c r="BG50" s="257"/>
      <c r="BH50" s="257"/>
      <c r="BI50" s="257"/>
      <c r="BJ50" s="257"/>
      <c r="BK50" s="257"/>
      <c r="BL50" s="257"/>
      <c r="BM50" s="257"/>
      <c r="BN50" s="257"/>
      <c r="BO50" s="257"/>
      <c r="BP50" s="257"/>
      <c r="BQ50" s="257"/>
      <c r="BR50" s="257"/>
      <c r="BS50" s="257"/>
      <c r="BT50" s="257"/>
      <c r="BU50" s="257"/>
      <c r="BV50" s="257"/>
    </row>
    <row r="51" spans="1:74" s="16" customFormat="1" ht="28.5" customHeight="1" x14ac:dyDescent="0.2">
      <c r="A51" s="209">
        <v>45</v>
      </c>
      <c r="B51" s="220" t="s">
        <v>409</v>
      </c>
      <c r="C51" s="215" t="s">
        <v>446</v>
      </c>
      <c r="D51" s="215" t="s">
        <v>447</v>
      </c>
      <c r="E51" s="215" t="s">
        <v>447</v>
      </c>
      <c r="F51" s="215" t="s">
        <v>223</v>
      </c>
      <c r="G51" s="221">
        <v>12000</v>
      </c>
      <c r="H51" s="18"/>
      <c r="I51" s="221">
        <v>12000</v>
      </c>
      <c r="J51" s="214">
        <v>0</v>
      </c>
      <c r="K51" s="220">
        <v>0</v>
      </c>
      <c r="L51" s="214">
        <v>0</v>
      </c>
      <c r="M51" s="220">
        <v>0</v>
      </c>
      <c r="N51" s="220">
        <v>0</v>
      </c>
      <c r="O51" s="213">
        <f t="shared" si="2"/>
        <v>12000</v>
      </c>
      <c r="U51" s="265"/>
      <c r="V51" s="265"/>
      <c r="W51" s="265"/>
      <c r="X51" s="266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  <c r="BF51" s="257"/>
      <c r="BG51" s="257"/>
      <c r="BH51" s="257"/>
      <c r="BI51" s="257"/>
      <c r="BJ51" s="257"/>
      <c r="BK51" s="257"/>
      <c r="BL51" s="257"/>
      <c r="BM51" s="257"/>
      <c r="BN51" s="257"/>
      <c r="BO51" s="257"/>
      <c r="BP51" s="257"/>
      <c r="BQ51" s="257"/>
      <c r="BR51" s="257"/>
      <c r="BS51" s="257"/>
      <c r="BT51" s="257"/>
      <c r="BU51" s="257"/>
      <c r="BV51" s="257"/>
    </row>
    <row r="52" spans="1:74" s="223" customFormat="1" ht="28.5" customHeight="1" x14ac:dyDescent="0.2">
      <c r="A52" s="209">
        <v>46</v>
      </c>
      <c r="B52" s="214" t="s">
        <v>448</v>
      </c>
      <c r="C52" s="215" t="s">
        <v>449</v>
      </c>
      <c r="D52" s="215" t="s">
        <v>10</v>
      </c>
      <c r="E52" s="215" t="s">
        <v>447</v>
      </c>
      <c r="F52" s="215" t="s">
        <v>223</v>
      </c>
      <c r="G52" s="213">
        <v>23900</v>
      </c>
      <c r="H52" s="18"/>
      <c r="I52" s="217">
        <f t="shared" ref="I52:I72" si="3">+G52</f>
        <v>23900</v>
      </c>
      <c r="J52" s="214">
        <v>0</v>
      </c>
      <c r="K52" s="214">
        <v>0</v>
      </c>
      <c r="L52" s="214">
        <v>0</v>
      </c>
      <c r="M52" s="221">
        <v>5000</v>
      </c>
      <c r="N52" s="213">
        <f>+M52</f>
        <v>5000</v>
      </c>
      <c r="O52" s="213">
        <f>+G52-N52</f>
        <v>18900</v>
      </c>
      <c r="U52" s="265"/>
      <c r="V52" s="265"/>
      <c r="W52" s="265"/>
      <c r="X52" s="266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  <c r="BF52" s="257"/>
      <c r="BG52" s="257"/>
      <c r="BH52" s="257"/>
      <c r="BI52" s="257"/>
      <c r="BJ52" s="257"/>
      <c r="BK52" s="257"/>
      <c r="BL52" s="257"/>
      <c r="BM52" s="257"/>
      <c r="BN52" s="257"/>
      <c r="BO52" s="257"/>
      <c r="BP52" s="257"/>
      <c r="BQ52" s="257"/>
      <c r="BR52" s="257"/>
      <c r="BS52" s="257"/>
      <c r="BT52" s="257"/>
      <c r="BU52" s="257"/>
      <c r="BV52" s="257"/>
    </row>
    <row r="53" spans="1:74" s="16" customFormat="1" ht="28.5" customHeight="1" x14ac:dyDescent="0.2">
      <c r="A53" s="209">
        <v>47</v>
      </c>
      <c r="B53" s="220" t="s">
        <v>451</v>
      </c>
      <c r="C53" s="215" t="s">
        <v>450</v>
      </c>
      <c r="D53" s="219" t="s">
        <v>404</v>
      </c>
      <c r="E53" s="215" t="s">
        <v>447</v>
      </c>
      <c r="F53" s="215" t="s">
        <v>223</v>
      </c>
      <c r="G53" s="221">
        <v>16000</v>
      </c>
      <c r="H53" s="214">
        <v>0</v>
      </c>
      <c r="I53" s="221">
        <v>16000</v>
      </c>
      <c r="J53" s="214">
        <v>0</v>
      </c>
      <c r="K53" s="220">
        <v>0</v>
      </c>
      <c r="L53" s="214">
        <v>0</v>
      </c>
      <c r="M53" s="220">
        <v>0</v>
      </c>
      <c r="N53" s="214">
        <v>0</v>
      </c>
      <c r="O53" s="213">
        <v>15000</v>
      </c>
      <c r="U53" s="265"/>
      <c r="V53" s="265"/>
      <c r="W53" s="265"/>
      <c r="X53" s="266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  <c r="BF53" s="257"/>
      <c r="BG53" s="257"/>
      <c r="BH53" s="257"/>
      <c r="BI53" s="257"/>
      <c r="BJ53" s="257"/>
      <c r="BK53" s="257"/>
      <c r="BL53" s="257"/>
      <c r="BM53" s="257"/>
      <c r="BN53" s="257"/>
      <c r="BO53" s="257"/>
      <c r="BP53" s="257"/>
      <c r="BQ53" s="257"/>
      <c r="BR53" s="257"/>
      <c r="BS53" s="257"/>
      <c r="BT53" s="257"/>
      <c r="BU53" s="257"/>
      <c r="BV53" s="257"/>
    </row>
    <row r="54" spans="1:74" s="16" customFormat="1" ht="28.5" customHeight="1" x14ac:dyDescent="0.2">
      <c r="A54" s="209">
        <v>48</v>
      </c>
      <c r="B54" s="220" t="s">
        <v>452</v>
      </c>
      <c r="C54" s="215" t="s">
        <v>450</v>
      </c>
      <c r="D54" s="219" t="s">
        <v>466</v>
      </c>
      <c r="E54" s="215" t="s">
        <v>447</v>
      </c>
      <c r="F54" s="215" t="s">
        <v>223</v>
      </c>
      <c r="G54" s="221">
        <v>60000</v>
      </c>
      <c r="H54" s="214">
        <v>0</v>
      </c>
      <c r="I54" s="221">
        <v>60000</v>
      </c>
      <c r="J54" s="214">
        <v>0</v>
      </c>
      <c r="K54" s="221">
        <v>4195.88</v>
      </c>
      <c r="L54" s="214">
        <v>0</v>
      </c>
      <c r="M54" s="221">
        <v>5000</v>
      </c>
      <c r="N54" s="213">
        <f>+K54+M54</f>
        <v>9195.880000000001</v>
      </c>
      <c r="O54" s="213">
        <f>+G54-N54</f>
        <v>50804.119999999995</v>
      </c>
      <c r="U54" s="265"/>
      <c r="V54" s="265"/>
      <c r="W54" s="265"/>
      <c r="X54" s="266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  <c r="BF54" s="257"/>
      <c r="BG54" s="257"/>
      <c r="BH54" s="257"/>
      <c r="BI54" s="257"/>
      <c r="BJ54" s="257"/>
      <c r="BK54" s="257"/>
      <c r="BL54" s="257"/>
      <c r="BM54" s="257"/>
      <c r="BN54" s="257"/>
      <c r="BO54" s="257"/>
      <c r="BP54" s="257"/>
      <c r="BQ54" s="257"/>
      <c r="BR54" s="257"/>
      <c r="BS54" s="257"/>
      <c r="BT54" s="257"/>
      <c r="BU54" s="257"/>
      <c r="BV54" s="257"/>
    </row>
    <row r="55" spans="1:74" s="16" customFormat="1" ht="28.5" customHeight="1" x14ac:dyDescent="0.2">
      <c r="A55" s="209">
        <v>49</v>
      </c>
      <c r="B55" s="220" t="s">
        <v>453</v>
      </c>
      <c r="C55" s="215" t="s">
        <v>450</v>
      </c>
      <c r="D55" s="219" t="s">
        <v>466</v>
      </c>
      <c r="E55" s="215" t="s">
        <v>447</v>
      </c>
      <c r="F55" s="215" t="s">
        <v>223</v>
      </c>
      <c r="G55" s="221">
        <v>110000</v>
      </c>
      <c r="H55" s="214">
        <v>0</v>
      </c>
      <c r="I55" s="221">
        <v>110000</v>
      </c>
      <c r="J55" s="214">
        <v>0</v>
      </c>
      <c r="K55" s="221">
        <v>16082.87</v>
      </c>
      <c r="L55" s="214">
        <v>0</v>
      </c>
      <c r="M55" s="220">
        <v>0</v>
      </c>
      <c r="N55" s="213">
        <f t="shared" ref="N55:N67" si="4">+K55+M55</f>
        <v>16082.87</v>
      </c>
      <c r="O55" s="213">
        <f t="shared" ref="O55:O67" si="5">+G55-N55</f>
        <v>93917.13</v>
      </c>
      <c r="U55" s="265"/>
      <c r="V55" s="265"/>
      <c r="W55" s="265"/>
      <c r="X55" s="266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  <c r="BF55" s="257"/>
      <c r="BG55" s="257"/>
      <c r="BH55" s="257"/>
      <c r="BI55" s="257"/>
      <c r="BJ55" s="257"/>
      <c r="BK55" s="257"/>
      <c r="BL55" s="257"/>
      <c r="BM55" s="257"/>
      <c r="BN55" s="257"/>
      <c r="BO55" s="257"/>
      <c r="BP55" s="257"/>
      <c r="BQ55" s="257"/>
      <c r="BR55" s="257"/>
      <c r="BS55" s="257"/>
      <c r="BT55" s="257"/>
      <c r="BU55" s="257"/>
      <c r="BV55" s="257"/>
    </row>
    <row r="56" spans="1:74" s="16" customFormat="1" ht="28.5" customHeight="1" x14ac:dyDescent="0.2">
      <c r="A56" s="209">
        <v>50</v>
      </c>
      <c r="B56" s="220" t="s">
        <v>454</v>
      </c>
      <c r="C56" s="215" t="s">
        <v>450</v>
      </c>
      <c r="D56" s="219" t="s">
        <v>404</v>
      </c>
      <c r="E56" s="215" t="s">
        <v>447</v>
      </c>
      <c r="F56" s="215" t="s">
        <v>223</v>
      </c>
      <c r="G56" s="221">
        <v>12000</v>
      </c>
      <c r="H56" s="214">
        <v>0</v>
      </c>
      <c r="I56" s="221">
        <v>12000</v>
      </c>
      <c r="J56" s="214">
        <v>0</v>
      </c>
      <c r="K56" s="220">
        <v>0</v>
      </c>
      <c r="L56" s="214">
        <v>0</v>
      </c>
      <c r="M56" s="220">
        <v>0</v>
      </c>
      <c r="N56" s="213">
        <f t="shared" si="4"/>
        <v>0</v>
      </c>
      <c r="O56" s="213">
        <f t="shared" si="5"/>
        <v>12000</v>
      </c>
      <c r="U56" s="265"/>
      <c r="V56" s="265"/>
      <c r="W56" s="265"/>
      <c r="X56" s="266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  <c r="BF56" s="257"/>
      <c r="BG56" s="257"/>
      <c r="BH56" s="257"/>
      <c r="BI56" s="257"/>
      <c r="BJ56" s="257"/>
      <c r="BK56" s="257"/>
      <c r="BL56" s="257"/>
      <c r="BM56" s="257"/>
      <c r="BN56" s="257"/>
      <c r="BO56" s="257"/>
      <c r="BP56" s="257"/>
      <c r="BQ56" s="257"/>
      <c r="BR56" s="257"/>
      <c r="BS56" s="257"/>
      <c r="BT56" s="257"/>
      <c r="BU56" s="257"/>
      <c r="BV56" s="257"/>
    </row>
    <row r="57" spans="1:74" s="16" customFormat="1" ht="28.5" customHeight="1" x14ac:dyDescent="0.2">
      <c r="A57" s="209">
        <v>51</v>
      </c>
      <c r="B57" s="220" t="s">
        <v>455</v>
      </c>
      <c r="C57" s="215" t="s">
        <v>450</v>
      </c>
      <c r="D57" s="219" t="s">
        <v>404</v>
      </c>
      <c r="E57" s="215" t="s">
        <v>447</v>
      </c>
      <c r="F57" s="215" t="s">
        <v>223</v>
      </c>
      <c r="G57" s="221">
        <v>10000</v>
      </c>
      <c r="H57" s="214">
        <v>0</v>
      </c>
      <c r="I57" s="221">
        <v>10000</v>
      </c>
      <c r="J57" s="214">
        <v>0</v>
      </c>
      <c r="K57" s="220">
        <v>0</v>
      </c>
      <c r="L57" s="214">
        <v>0</v>
      </c>
      <c r="M57" s="220">
        <v>0</v>
      </c>
      <c r="N57" s="213">
        <f t="shared" si="4"/>
        <v>0</v>
      </c>
      <c r="O57" s="213">
        <f t="shared" si="5"/>
        <v>10000</v>
      </c>
      <c r="U57" s="265"/>
      <c r="V57" s="265"/>
      <c r="W57" s="265"/>
      <c r="X57" s="266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  <c r="BF57" s="257"/>
      <c r="BG57" s="257"/>
      <c r="BH57" s="257"/>
      <c r="BI57" s="257"/>
      <c r="BJ57" s="257"/>
      <c r="BK57" s="257"/>
      <c r="BL57" s="257"/>
      <c r="BM57" s="257"/>
      <c r="BN57" s="257"/>
      <c r="BO57" s="257"/>
      <c r="BP57" s="257"/>
      <c r="BQ57" s="257"/>
      <c r="BR57" s="257"/>
      <c r="BS57" s="257"/>
      <c r="BT57" s="257"/>
      <c r="BU57" s="257"/>
      <c r="BV57" s="257"/>
    </row>
    <row r="58" spans="1:74" s="16" customFormat="1" ht="28.5" customHeight="1" x14ac:dyDescent="0.2">
      <c r="A58" s="209">
        <v>52</v>
      </c>
      <c r="B58" s="220" t="s">
        <v>456</v>
      </c>
      <c r="C58" s="215" t="s">
        <v>450</v>
      </c>
      <c r="D58" s="219" t="s">
        <v>404</v>
      </c>
      <c r="E58" s="215" t="s">
        <v>447</v>
      </c>
      <c r="F58" s="215" t="s">
        <v>223</v>
      </c>
      <c r="G58" s="221">
        <v>12000</v>
      </c>
      <c r="H58" s="214">
        <v>0</v>
      </c>
      <c r="I58" s="221">
        <v>12000</v>
      </c>
      <c r="J58" s="214">
        <v>0</v>
      </c>
      <c r="K58" s="220">
        <v>0</v>
      </c>
      <c r="L58" s="214">
        <v>0</v>
      </c>
      <c r="M58" s="220">
        <v>0</v>
      </c>
      <c r="N58" s="213">
        <f t="shared" si="4"/>
        <v>0</v>
      </c>
      <c r="O58" s="213">
        <f t="shared" si="5"/>
        <v>12000</v>
      </c>
      <c r="U58" s="265"/>
      <c r="V58" s="265"/>
      <c r="W58" s="265"/>
      <c r="X58" s="266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  <c r="BF58" s="257"/>
      <c r="BG58" s="257"/>
      <c r="BH58" s="257"/>
      <c r="BI58" s="257"/>
      <c r="BJ58" s="257"/>
      <c r="BK58" s="257"/>
      <c r="BL58" s="257"/>
      <c r="BM58" s="257"/>
      <c r="BN58" s="257"/>
      <c r="BO58" s="257"/>
      <c r="BP58" s="257"/>
      <c r="BQ58" s="257"/>
      <c r="BR58" s="257"/>
      <c r="BS58" s="257"/>
      <c r="BT58" s="257"/>
      <c r="BU58" s="257"/>
      <c r="BV58" s="257"/>
    </row>
    <row r="59" spans="1:74" s="16" customFormat="1" ht="28.5" customHeight="1" x14ac:dyDescent="0.2">
      <c r="A59" s="209">
        <v>53</v>
      </c>
      <c r="B59" s="220" t="s">
        <v>457</v>
      </c>
      <c r="C59" s="215" t="s">
        <v>450</v>
      </c>
      <c r="D59" s="219" t="s">
        <v>404</v>
      </c>
      <c r="E59" s="215" t="s">
        <v>447</v>
      </c>
      <c r="F59" s="215" t="s">
        <v>223</v>
      </c>
      <c r="G59" s="221">
        <v>12000</v>
      </c>
      <c r="H59" s="214">
        <v>0</v>
      </c>
      <c r="I59" s="221">
        <v>12000</v>
      </c>
      <c r="J59" s="214">
        <v>0</v>
      </c>
      <c r="K59" s="220">
        <v>0</v>
      </c>
      <c r="L59" s="214">
        <v>0</v>
      </c>
      <c r="M59" s="220">
        <v>0</v>
      </c>
      <c r="N59" s="213">
        <f t="shared" si="4"/>
        <v>0</v>
      </c>
      <c r="O59" s="213">
        <f t="shared" si="5"/>
        <v>12000</v>
      </c>
      <c r="U59" s="265"/>
      <c r="V59" s="265"/>
      <c r="W59" s="265"/>
      <c r="X59" s="266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  <c r="BF59" s="257"/>
      <c r="BG59" s="257"/>
      <c r="BH59" s="257"/>
      <c r="BI59" s="257"/>
      <c r="BJ59" s="257"/>
      <c r="BK59" s="257"/>
      <c r="BL59" s="257"/>
      <c r="BM59" s="257"/>
      <c r="BN59" s="257"/>
      <c r="BO59" s="257"/>
      <c r="BP59" s="257"/>
      <c r="BQ59" s="257"/>
      <c r="BR59" s="257"/>
      <c r="BS59" s="257"/>
      <c r="BT59" s="257"/>
      <c r="BU59" s="257"/>
      <c r="BV59" s="257"/>
    </row>
    <row r="60" spans="1:74" s="16" customFormat="1" ht="28.5" customHeight="1" x14ac:dyDescent="0.2">
      <c r="A60" s="209">
        <v>54</v>
      </c>
      <c r="B60" s="220" t="s">
        <v>458</v>
      </c>
      <c r="C60" s="215" t="s">
        <v>450</v>
      </c>
      <c r="D60" s="219" t="s">
        <v>404</v>
      </c>
      <c r="E60" s="215" t="s">
        <v>447</v>
      </c>
      <c r="F60" s="215" t="s">
        <v>223</v>
      </c>
      <c r="G60" s="221">
        <v>12000</v>
      </c>
      <c r="H60" s="214">
        <v>0</v>
      </c>
      <c r="I60" s="221">
        <v>12000</v>
      </c>
      <c r="J60" s="214">
        <v>0</v>
      </c>
      <c r="K60" s="220">
        <v>0</v>
      </c>
      <c r="L60" s="214">
        <v>0</v>
      </c>
      <c r="M60" s="220">
        <v>0</v>
      </c>
      <c r="N60" s="213">
        <f t="shared" si="4"/>
        <v>0</v>
      </c>
      <c r="O60" s="213">
        <f t="shared" si="5"/>
        <v>12000</v>
      </c>
      <c r="U60" s="265"/>
      <c r="V60" s="265"/>
      <c r="W60" s="265"/>
      <c r="X60" s="266"/>
      <c r="Y60" s="257"/>
      <c r="Z60" s="257"/>
      <c r="AA60" s="257"/>
      <c r="AB60" s="257"/>
      <c r="AC60" s="257"/>
      <c r="AD60" s="257"/>
      <c r="AE60" s="257"/>
      <c r="AF60" s="257"/>
      <c r="AG60" s="257"/>
      <c r="AH60" s="257"/>
      <c r="AI60" s="257"/>
      <c r="AJ60" s="257"/>
      <c r="AK60" s="257"/>
      <c r="AL60" s="257"/>
      <c r="AM60" s="257"/>
      <c r="AN60" s="257"/>
      <c r="AO60" s="257"/>
      <c r="AP60" s="257"/>
      <c r="AQ60" s="257"/>
      <c r="AR60" s="257"/>
      <c r="AS60" s="257"/>
      <c r="AT60" s="257"/>
      <c r="AU60" s="257"/>
      <c r="AV60" s="257"/>
      <c r="AW60" s="257"/>
      <c r="AX60" s="257"/>
      <c r="AY60" s="257"/>
      <c r="AZ60" s="257"/>
      <c r="BA60" s="257"/>
      <c r="BB60" s="257"/>
      <c r="BC60" s="257"/>
      <c r="BD60" s="257"/>
      <c r="BE60" s="257"/>
      <c r="BF60" s="257"/>
      <c r="BG60" s="257"/>
      <c r="BH60" s="257"/>
      <c r="BI60" s="257"/>
      <c r="BJ60" s="257"/>
      <c r="BK60" s="257"/>
      <c r="BL60" s="257"/>
      <c r="BM60" s="257"/>
      <c r="BN60" s="257"/>
      <c r="BO60" s="257"/>
      <c r="BP60" s="257"/>
      <c r="BQ60" s="257"/>
      <c r="BR60" s="257"/>
      <c r="BS60" s="257"/>
      <c r="BT60" s="257"/>
      <c r="BU60" s="257"/>
      <c r="BV60" s="257"/>
    </row>
    <row r="61" spans="1:74" s="223" customFormat="1" ht="28.5" customHeight="1" x14ac:dyDescent="0.2">
      <c r="A61" s="209">
        <v>55</v>
      </c>
      <c r="B61" s="220" t="s">
        <v>459</v>
      </c>
      <c r="C61" s="215" t="s">
        <v>450</v>
      </c>
      <c r="D61" s="219" t="s">
        <v>404</v>
      </c>
      <c r="E61" s="215" t="s">
        <v>447</v>
      </c>
      <c r="F61" s="215" t="s">
        <v>222</v>
      </c>
      <c r="G61" s="221">
        <v>16000</v>
      </c>
      <c r="H61" s="214">
        <v>0</v>
      </c>
      <c r="I61" s="221">
        <v>16000</v>
      </c>
      <c r="J61" s="214">
        <v>0</v>
      </c>
      <c r="K61" s="220">
        <v>0</v>
      </c>
      <c r="L61" s="214">
        <v>0</v>
      </c>
      <c r="M61" s="220">
        <v>0</v>
      </c>
      <c r="N61" s="213">
        <f t="shared" si="4"/>
        <v>0</v>
      </c>
      <c r="O61" s="213">
        <f t="shared" si="5"/>
        <v>16000</v>
      </c>
      <c r="U61" s="265"/>
      <c r="V61" s="265"/>
      <c r="W61" s="265"/>
      <c r="X61" s="266"/>
      <c r="Y61" s="257"/>
      <c r="Z61" s="257"/>
      <c r="AA61" s="257"/>
      <c r="AB61" s="257"/>
      <c r="AC61" s="257"/>
      <c r="AD61" s="257"/>
      <c r="AE61" s="257"/>
      <c r="AF61" s="257"/>
      <c r="AG61" s="257"/>
      <c r="AH61" s="257"/>
      <c r="AI61" s="257"/>
      <c r="AJ61" s="257"/>
      <c r="AK61" s="257"/>
      <c r="AL61" s="257"/>
      <c r="AM61" s="257"/>
      <c r="AN61" s="257"/>
      <c r="AO61" s="257"/>
      <c r="AP61" s="257"/>
      <c r="AQ61" s="257"/>
      <c r="AR61" s="257"/>
      <c r="AS61" s="257"/>
      <c r="AT61" s="257"/>
      <c r="AU61" s="257"/>
      <c r="AV61" s="257"/>
      <c r="AW61" s="257"/>
      <c r="AX61" s="257"/>
      <c r="AY61" s="257"/>
      <c r="AZ61" s="257"/>
      <c r="BA61" s="257"/>
      <c r="BB61" s="257"/>
      <c r="BC61" s="257"/>
      <c r="BD61" s="257"/>
      <c r="BE61" s="257"/>
      <c r="BF61" s="257"/>
      <c r="BG61" s="257"/>
      <c r="BH61" s="257"/>
      <c r="BI61" s="257"/>
      <c r="BJ61" s="257"/>
      <c r="BK61" s="257"/>
      <c r="BL61" s="257"/>
      <c r="BM61" s="257"/>
      <c r="BN61" s="257"/>
      <c r="BO61" s="257"/>
      <c r="BP61" s="257"/>
      <c r="BQ61" s="257"/>
      <c r="BR61" s="257"/>
      <c r="BS61" s="257"/>
      <c r="BT61" s="257"/>
      <c r="BU61" s="257"/>
      <c r="BV61" s="257"/>
    </row>
    <row r="62" spans="1:74" s="223" customFormat="1" ht="28.5" customHeight="1" x14ac:dyDescent="0.2">
      <c r="A62" s="209">
        <v>56</v>
      </c>
      <c r="B62" s="220" t="s">
        <v>460</v>
      </c>
      <c r="C62" s="215" t="s">
        <v>450</v>
      </c>
      <c r="D62" s="219" t="s">
        <v>404</v>
      </c>
      <c r="E62" s="215" t="s">
        <v>447</v>
      </c>
      <c r="F62" s="215" t="s">
        <v>223</v>
      </c>
      <c r="G62" s="221">
        <v>16000</v>
      </c>
      <c r="H62" s="214">
        <v>0</v>
      </c>
      <c r="I62" s="221">
        <v>16000</v>
      </c>
      <c r="J62" s="214">
        <v>0</v>
      </c>
      <c r="K62" s="220">
        <v>0</v>
      </c>
      <c r="L62" s="214">
        <v>0</v>
      </c>
      <c r="M62" s="220">
        <v>0</v>
      </c>
      <c r="N62" s="213">
        <f t="shared" si="4"/>
        <v>0</v>
      </c>
      <c r="O62" s="213">
        <f t="shared" si="5"/>
        <v>16000</v>
      </c>
      <c r="U62" s="265"/>
      <c r="V62" s="265"/>
      <c r="W62" s="265"/>
      <c r="X62" s="266"/>
      <c r="Y62" s="257"/>
      <c r="Z62" s="257"/>
      <c r="AA62" s="257"/>
      <c r="AB62" s="257"/>
      <c r="AC62" s="257"/>
      <c r="AD62" s="257"/>
      <c r="AE62" s="257"/>
      <c r="AF62" s="257"/>
      <c r="AG62" s="257"/>
      <c r="AH62" s="257"/>
      <c r="AI62" s="257"/>
      <c r="AJ62" s="257"/>
      <c r="AK62" s="257"/>
      <c r="AL62" s="257"/>
      <c r="AM62" s="257"/>
      <c r="AN62" s="257"/>
      <c r="AO62" s="257"/>
      <c r="AP62" s="257"/>
      <c r="AQ62" s="257"/>
      <c r="AR62" s="257"/>
      <c r="AS62" s="257"/>
      <c r="AT62" s="257"/>
      <c r="AU62" s="257"/>
      <c r="AV62" s="257"/>
      <c r="AW62" s="257"/>
      <c r="AX62" s="257"/>
      <c r="AY62" s="257"/>
      <c r="AZ62" s="257"/>
      <c r="BA62" s="257"/>
      <c r="BB62" s="257"/>
      <c r="BC62" s="257"/>
      <c r="BD62" s="257"/>
      <c r="BE62" s="257"/>
      <c r="BF62" s="257"/>
      <c r="BG62" s="257"/>
      <c r="BH62" s="257"/>
      <c r="BI62" s="257"/>
      <c r="BJ62" s="257"/>
      <c r="BK62" s="257"/>
      <c r="BL62" s="257"/>
      <c r="BM62" s="257"/>
      <c r="BN62" s="257"/>
      <c r="BO62" s="257"/>
      <c r="BP62" s="257"/>
      <c r="BQ62" s="257"/>
      <c r="BR62" s="257"/>
      <c r="BS62" s="257"/>
      <c r="BT62" s="257"/>
      <c r="BU62" s="257"/>
      <c r="BV62" s="257"/>
    </row>
    <row r="63" spans="1:74" s="223" customFormat="1" ht="28.5" customHeight="1" x14ac:dyDescent="0.2">
      <c r="A63" s="209">
        <v>57</v>
      </c>
      <c r="B63" s="220" t="s">
        <v>461</v>
      </c>
      <c r="C63" s="215" t="s">
        <v>450</v>
      </c>
      <c r="D63" s="219" t="s">
        <v>404</v>
      </c>
      <c r="E63" s="215" t="s">
        <v>447</v>
      </c>
      <c r="F63" s="215" t="s">
        <v>222</v>
      </c>
      <c r="G63" s="221">
        <v>16000</v>
      </c>
      <c r="H63" s="214">
        <v>0</v>
      </c>
      <c r="I63" s="221">
        <v>16000</v>
      </c>
      <c r="J63" s="214">
        <v>0</v>
      </c>
      <c r="K63" s="220">
        <v>0</v>
      </c>
      <c r="L63" s="214">
        <v>0</v>
      </c>
      <c r="M63" s="220">
        <v>0</v>
      </c>
      <c r="N63" s="213">
        <f t="shared" si="4"/>
        <v>0</v>
      </c>
      <c r="O63" s="213">
        <f t="shared" si="5"/>
        <v>16000</v>
      </c>
      <c r="U63" s="265"/>
      <c r="V63" s="265"/>
      <c r="W63" s="265"/>
      <c r="X63" s="266"/>
      <c r="Y63" s="257"/>
      <c r="Z63" s="257"/>
      <c r="AA63" s="257"/>
      <c r="AB63" s="257"/>
      <c r="AC63" s="257"/>
      <c r="AD63" s="257"/>
      <c r="AE63" s="257"/>
      <c r="AF63" s="257"/>
      <c r="AG63" s="257"/>
      <c r="AH63" s="257"/>
      <c r="AI63" s="257"/>
      <c r="AJ63" s="257"/>
      <c r="AK63" s="257"/>
      <c r="AL63" s="257"/>
      <c r="AM63" s="257"/>
      <c r="AN63" s="257"/>
      <c r="AO63" s="257"/>
      <c r="AP63" s="257"/>
      <c r="AQ63" s="257"/>
      <c r="AR63" s="257"/>
      <c r="AS63" s="257"/>
      <c r="AT63" s="257"/>
      <c r="AU63" s="257"/>
      <c r="AV63" s="257"/>
      <c r="AW63" s="257"/>
      <c r="AX63" s="257"/>
      <c r="AY63" s="257"/>
      <c r="AZ63" s="257"/>
      <c r="BA63" s="257"/>
      <c r="BB63" s="257"/>
      <c r="BC63" s="257"/>
      <c r="BD63" s="257"/>
      <c r="BE63" s="257"/>
      <c r="BF63" s="257"/>
      <c r="BG63" s="257"/>
      <c r="BH63" s="257"/>
      <c r="BI63" s="257"/>
      <c r="BJ63" s="257"/>
      <c r="BK63" s="257"/>
      <c r="BL63" s="257"/>
      <c r="BM63" s="257"/>
      <c r="BN63" s="257"/>
      <c r="BO63" s="257"/>
      <c r="BP63" s="257"/>
      <c r="BQ63" s="257"/>
      <c r="BR63" s="257"/>
      <c r="BS63" s="257"/>
      <c r="BT63" s="257"/>
      <c r="BU63" s="257"/>
      <c r="BV63" s="257"/>
    </row>
    <row r="64" spans="1:74" s="16" customFormat="1" ht="28.5" customHeight="1" x14ac:dyDescent="0.2">
      <c r="A64" s="209">
        <v>58</v>
      </c>
      <c r="B64" s="220" t="s">
        <v>462</v>
      </c>
      <c r="C64" s="215" t="s">
        <v>450</v>
      </c>
      <c r="D64" s="219" t="s">
        <v>404</v>
      </c>
      <c r="E64" s="215" t="s">
        <v>447</v>
      </c>
      <c r="F64" s="215" t="s">
        <v>223</v>
      </c>
      <c r="G64" s="221">
        <v>10000</v>
      </c>
      <c r="H64" s="214">
        <v>0</v>
      </c>
      <c r="I64" s="221">
        <v>10000</v>
      </c>
      <c r="J64" s="214">
        <v>0</v>
      </c>
      <c r="K64" s="220">
        <v>0</v>
      </c>
      <c r="L64" s="214">
        <v>0</v>
      </c>
      <c r="M64" s="220">
        <v>0</v>
      </c>
      <c r="N64" s="213">
        <f t="shared" si="4"/>
        <v>0</v>
      </c>
      <c r="O64" s="213">
        <f t="shared" si="5"/>
        <v>10000</v>
      </c>
      <c r="U64" s="265"/>
      <c r="V64" s="265"/>
      <c r="W64" s="265"/>
      <c r="X64" s="266"/>
      <c r="Y64" s="257"/>
      <c r="Z64" s="257"/>
      <c r="AA64" s="257"/>
      <c r="AB64" s="257"/>
      <c r="AC64" s="257"/>
      <c r="AD64" s="257"/>
      <c r="AE64" s="257"/>
      <c r="AF64" s="257"/>
      <c r="AG64" s="257"/>
      <c r="AH64" s="257"/>
      <c r="AI64" s="257"/>
      <c r="AJ64" s="257"/>
      <c r="AK64" s="257"/>
      <c r="AL64" s="257"/>
      <c r="AM64" s="257"/>
      <c r="AN64" s="257"/>
      <c r="AO64" s="257"/>
      <c r="AP64" s="257"/>
      <c r="AQ64" s="257"/>
      <c r="AR64" s="257"/>
      <c r="AS64" s="257"/>
      <c r="AT64" s="257"/>
      <c r="AU64" s="257"/>
      <c r="AV64" s="257"/>
      <c r="AW64" s="257"/>
      <c r="AX64" s="257"/>
      <c r="AY64" s="257"/>
      <c r="AZ64" s="257"/>
      <c r="BA64" s="257"/>
      <c r="BB64" s="257"/>
      <c r="BC64" s="257"/>
      <c r="BD64" s="257"/>
      <c r="BE64" s="257"/>
      <c r="BF64" s="257"/>
      <c r="BG64" s="257"/>
      <c r="BH64" s="257"/>
      <c r="BI64" s="257"/>
      <c r="BJ64" s="257"/>
      <c r="BK64" s="257"/>
      <c r="BL64" s="257"/>
      <c r="BM64" s="257"/>
      <c r="BN64" s="257"/>
      <c r="BO64" s="257"/>
      <c r="BP64" s="257"/>
      <c r="BQ64" s="257"/>
      <c r="BR64" s="257"/>
      <c r="BS64" s="257"/>
      <c r="BT64" s="257"/>
      <c r="BU64" s="257"/>
      <c r="BV64" s="257"/>
    </row>
    <row r="65" spans="1:74" s="16" customFormat="1" ht="28.5" customHeight="1" x14ac:dyDescent="0.2">
      <c r="A65" s="209">
        <v>59</v>
      </c>
      <c r="B65" s="220" t="s">
        <v>463</v>
      </c>
      <c r="C65" s="215" t="s">
        <v>450</v>
      </c>
      <c r="D65" s="219" t="s">
        <v>404</v>
      </c>
      <c r="E65" s="215" t="s">
        <v>447</v>
      </c>
      <c r="F65" s="215" t="s">
        <v>223</v>
      </c>
      <c r="G65" s="221">
        <v>12000</v>
      </c>
      <c r="H65" s="214">
        <v>0</v>
      </c>
      <c r="I65" s="221">
        <v>12000</v>
      </c>
      <c r="J65" s="214">
        <v>0</v>
      </c>
      <c r="K65" s="220">
        <v>0</v>
      </c>
      <c r="L65" s="214">
        <v>0</v>
      </c>
      <c r="M65" s="220">
        <v>0</v>
      </c>
      <c r="N65" s="213">
        <f t="shared" si="4"/>
        <v>0</v>
      </c>
      <c r="O65" s="213">
        <f t="shared" si="5"/>
        <v>12000</v>
      </c>
      <c r="U65" s="265"/>
      <c r="V65" s="265"/>
      <c r="W65" s="265"/>
      <c r="X65" s="266"/>
      <c r="Y65" s="257"/>
      <c r="Z65" s="257"/>
      <c r="AA65" s="257"/>
      <c r="AB65" s="257"/>
      <c r="AC65" s="257"/>
      <c r="AD65" s="257"/>
      <c r="AE65" s="257"/>
      <c r="AF65" s="257"/>
      <c r="AG65" s="257"/>
      <c r="AH65" s="257"/>
      <c r="AI65" s="257"/>
      <c r="AJ65" s="257"/>
      <c r="AK65" s="257"/>
      <c r="AL65" s="257"/>
      <c r="AM65" s="257"/>
      <c r="AN65" s="257"/>
      <c r="AO65" s="257"/>
      <c r="AP65" s="257"/>
      <c r="AQ65" s="257"/>
      <c r="AR65" s="257"/>
      <c r="AS65" s="257"/>
      <c r="AT65" s="257"/>
      <c r="AU65" s="257"/>
      <c r="AV65" s="257"/>
      <c r="AW65" s="257"/>
      <c r="AX65" s="257"/>
      <c r="AY65" s="257"/>
      <c r="AZ65" s="257"/>
      <c r="BA65" s="257"/>
      <c r="BB65" s="257"/>
      <c r="BC65" s="257"/>
      <c r="BD65" s="257"/>
      <c r="BE65" s="257"/>
      <c r="BF65" s="257"/>
      <c r="BG65" s="257"/>
      <c r="BH65" s="257"/>
      <c r="BI65" s="257"/>
      <c r="BJ65" s="257"/>
      <c r="BK65" s="257"/>
      <c r="BL65" s="257"/>
      <c r="BM65" s="257"/>
      <c r="BN65" s="257"/>
      <c r="BO65" s="257"/>
      <c r="BP65" s="257"/>
      <c r="BQ65" s="257"/>
      <c r="BR65" s="257"/>
      <c r="BS65" s="257"/>
      <c r="BT65" s="257"/>
      <c r="BU65" s="257"/>
      <c r="BV65" s="257"/>
    </row>
    <row r="66" spans="1:74" s="16" customFormat="1" ht="28.5" customHeight="1" x14ac:dyDescent="0.2">
      <c r="A66" s="209">
        <v>60</v>
      </c>
      <c r="B66" s="220" t="s">
        <v>464</v>
      </c>
      <c r="C66" s="215" t="s">
        <v>450</v>
      </c>
      <c r="D66" s="219" t="s">
        <v>404</v>
      </c>
      <c r="E66" s="215" t="s">
        <v>447</v>
      </c>
      <c r="F66" s="215" t="s">
        <v>222</v>
      </c>
      <c r="G66" s="221">
        <v>15000</v>
      </c>
      <c r="H66" s="214">
        <v>0</v>
      </c>
      <c r="I66" s="221">
        <v>15000</v>
      </c>
      <c r="J66" s="214">
        <v>0</v>
      </c>
      <c r="K66" s="220">
        <v>0</v>
      </c>
      <c r="L66" s="214">
        <v>0</v>
      </c>
      <c r="M66" s="220">
        <v>0</v>
      </c>
      <c r="N66" s="213">
        <f t="shared" si="4"/>
        <v>0</v>
      </c>
      <c r="O66" s="213">
        <f t="shared" si="5"/>
        <v>15000</v>
      </c>
      <c r="U66" s="265"/>
      <c r="V66" s="265"/>
      <c r="W66" s="265"/>
      <c r="X66" s="266"/>
      <c r="Y66" s="257"/>
      <c r="Z66" s="257"/>
      <c r="AA66" s="257"/>
      <c r="AB66" s="257"/>
      <c r="AC66" s="257"/>
      <c r="AD66" s="257"/>
      <c r="AE66" s="257"/>
      <c r="AF66" s="257"/>
      <c r="AG66" s="257"/>
      <c r="AH66" s="257"/>
      <c r="AI66" s="257"/>
      <c r="AJ66" s="257"/>
      <c r="AK66" s="257"/>
      <c r="AL66" s="257"/>
      <c r="AM66" s="257"/>
      <c r="AN66" s="257"/>
      <c r="AO66" s="257"/>
      <c r="AP66" s="257"/>
      <c r="AQ66" s="257"/>
      <c r="AR66" s="257"/>
      <c r="AS66" s="257"/>
      <c r="AT66" s="257"/>
      <c r="AU66" s="257"/>
      <c r="AV66" s="257"/>
      <c r="AW66" s="257"/>
      <c r="AX66" s="257"/>
      <c r="AY66" s="257"/>
      <c r="AZ66" s="257"/>
      <c r="BA66" s="257"/>
      <c r="BB66" s="257"/>
      <c r="BC66" s="257"/>
      <c r="BD66" s="257"/>
      <c r="BE66" s="257"/>
      <c r="BF66" s="257"/>
      <c r="BG66" s="257"/>
      <c r="BH66" s="257"/>
      <c r="BI66" s="257"/>
      <c r="BJ66" s="257"/>
      <c r="BK66" s="257"/>
      <c r="BL66" s="257"/>
      <c r="BM66" s="257"/>
      <c r="BN66" s="257"/>
      <c r="BO66" s="257"/>
      <c r="BP66" s="257"/>
      <c r="BQ66" s="257"/>
      <c r="BR66" s="257"/>
      <c r="BS66" s="257"/>
      <c r="BT66" s="257"/>
      <c r="BU66" s="257"/>
      <c r="BV66" s="257"/>
    </row>
    <row r="67" spans="1:74" s="16" customFormat="1" ht="28.5" customHeight="1" x14ac:dyDescent="0.2">
      <c r="A67" s="209">
        <v>61</v>
      </c>
      <c r="B67" s="220" t="s">
        <v>465</v>
      </c>
      <c r="C67" s="215" t="s">
        <v>450</v>
      </c>
      <c r="D67" s="219" t="s">
        <v>404</v>
      </c>
      <c r="E67" s="215" t="s">
        <v>447</v>
      </c>
      <c r="F67" s="215" t="s">
        <v>223</v>
      </c>
      <c r="G67" s="221">
        <v>12000</v>
      </c>
      <c r="H67" s="214">
        <v>0</v>
      </c>
      <c r="I67" s="221">
        <v>12000</v>
      </c>
      <c r="J67" s="214">
        <v>0</v>
      </c>
      <c r="K67" s="220">
        <v>0</v>
      </c>
      <c r="L67" s="214">
        <v>0</v>
      </c>
      <c r="M67" s="220">
        <v>0</v>
      </c>
      <c r="N67" s="213">
        <f t="shared" si="4"/>
        <v>0</v>
      </c>
      <c r="O67" s="213">
        <f t="shared" si="5"/>
        <v>12000</v>
      </c>
      <c r="U67" s="265"/>
      <c r="V67" s="265"/>
      <c r="W67" s="265"/>
      <c r="X67" s="266"/>
      <c r="Y67" s="257"/>
      <c r="Z67" s="257"/>
      <c r="AA67" s="257"/>
      <c r="AB67" s="257"/>
      <c r="AC67" s="257"/>
      <c r="AD67" s="257"/>
      <c r="AE67" s="257"/>
      <c r="AF67" s="257"/>
      <c r="AG67" s="257"/>
      <c r="AH67" s="257"/>
      <c r="AI67" s="257"/>
      <c r="AJ67" s="257"/>
      <c r="AK67" s="257"/>
      <c r="AL67" s="257"/>
      <c r="AM67" s="257"/>
      <c r="AN67" s="257"/>
      <c r="AO67" s="257"/>
      <c r="AP67" s="257"/>
      <c r="AQ67" s="257"/>
      <c r="AR67" s="257"/>
      <c r="AS67" s="257"/>
      <c r="AT67" s="257"/>
      <c r="AU67" s="257"/>
      <c r="AV67" s="257"/>
      <c r="AW67" s="257"/>
      <c r="AX67" s="257"/>
      <c r="AY67" s="257"/>
      <c r="AZ67" s="257"/>
      <c r="BA67" s="257"/>
      <c r="BB67" s="257"/>
      <c r="BC67" s="257"/>
      <c r="BD67" s="257"/>
      <c r="BE67" s="257"/>
      <c r="BF67" s="257"/>
      <c r="BG67" s="257"/>
      <c r="BH67" s="257"/>
      <c r="BI67" s="257"/>
      <c r="BJ67" s="257"/>
      <c r="BK67" s="257"/>
      <c r="BL67" s="257"/>
      <c r="BM67" s="257"/>
      <c r="BN67" s="257"/>
      <c r="BO67" s="257"/>
      <c r="BP67" s="257"/>
      <c r="BQ67" s="257"/>
      <c r="BR67" s="257"/>
      <c r="BS67" s="257"/>
      <c r="BT67" s="257"/>
      <c r="BU67" s="257"/>
      <c r="BV67" s="257"/>
    </row>
    <row r="68" spans="1:74" s="223" customFormat="1" ht="28.5" customHeight="1" x14ac:dyDescent="0.2">
      <c r="A68" s="209">
        <v>62</v>
      </c>
      <c r="B68" s="214" t="s">
        <v>468</v>
      </c>
      <c r="C68" s="215" t="s">
        <v>467</v>
      </c>
      <c r="D68" s="215" t="s">
        <v>404</v>
      </c>
      <c r="E68" s="215" t="s">
        <v>447</v>
      </c>
      <c r="F68" s="215" t="s">
        <v>223</v>
      </c>
      <c r="G68" s="213">
        <v>12000</v>
      </c>
      <c r="H68" s="214">
        <v>0</v>
      </c>
      <c r="I68" s="217">
        <f t="shared" si="3"/>
        <v>12000</v>
      </c>
      <c r="J68" s="214">
        <v>0</v>
      </c>
      <c r="K68" s="214">
        <v>0</v>
      </c>
      <c r="L68" s="214">
        <v>0</v>
      </c>
      <c r="M68" s="214">
        <v>0</v>
      </c>
      <c r="N68" s="214">
        <v>0</v>
      </c>
      <c r="O68" s="213">
        <f>+G68-M68</f>
        <v>12000</v>
      </c>
      <c r="U68" s="265"/>
      <c r="V68" s="265"/>
      <c r="W68" s="265"/>
      <c r="X68" s="266"/>
      <c r="Y68" s="257"/>
      <c r="Z68" s="257"/>
      <c r="AA68" s="257"/>
      <c r="AB68" s="257"/>
      <c r="AC68" s="257"/>
      <c r="AD68" s="257"/>
      <c r="AE68" s="257"/>
      <c r="AF68" s="257"/>
      <c r="AG68" s="257"/>
      <c r="AH68" s="257"/>
      <c r="AI68" s="257"/>
      <c r="AJ68" s="257"/>
      <c r="AK68" s="257"/>
      <c r="AL68" s="257"/>
      <c r="AM68" s="257"/>
      <c r="AN68" s="257"/>
      <c r="AO68" s="257"/>
      <c r="AP68" s="257"/>
      <c r="AQ68" s="257"/>
      <c r="AR68" s="257"/>
      <c r="AS68" s="257"/>
      <c r="AT68" s="257"/>
      <c r="AU68" s="257"/>
      <c r="AV68" s="257"/>
      <c r="AW68" s="257"/>
      <c r="AX68" s="257"/>
      <c r="AY68" s="257"/>
      <c r="AZ68" s="257"/>
      <c r="BA68" s="257"/>
      <c r="BB68" s="257"/>
      <c r="BC68" s="257"/>
      <c r="BD68" s="257"/>
      <c r="BE68" s="257"/>
      <c r="BF68" s="257"/>
      <c r="BG68" s="257"/>
      <c r="BH68" s="257"/>
      <c r="BI68" s="257"/>
      <c r="BJ68" s="257"/>
      <c r="BK68" s="257"/>
      <c r="BL68" s="257"/>
      <c r="BM68" s="257"/>
      <c r="BN68" s="257"/>
      <c r="BO68" s="257"/>
      <c r="BP68" s="257"/>
      <c r="BQ68" s="257"/>
      <c r="BR68" s="257"/>
      <c r="BS68" s="257"/>
      <c r="BT68" s="257"/>
      <c r="BU68" s="257"/>
      <c r="BV68" s="257"/>
    </row>
    <row r="69" spans="1:74" s="223" customFormat="1" ht="28.5" customHeight="1" x14ac:dyDescent="0.2">
      <c r="A69" s="209">
        <v>63</v>
      </c>
      <c r="B69" s="214" t="s">
        <v>470</v>
      </c>
      <c r="C69" s="215" t="s">
        <v>469</v>
      </c>
      <c r="D69" s="215" t="s">
        <v>404</v>
      </c>
      <c r="E69" s="215" t="s">
        <v>447</v>
      </c>
      <c r="F69" s="215" t="s">
        <v>223</v>
      </c>
      <c r="G69" s="213">
        <v>16000</v>
      </c>
      <c r="H69" s="214">
        <v>0</v>
      </c>
      <c r="I69" s="217">
        <f t="shared" si="3"/>
        <v>16000</v>
      </c>
      <c r="J69" s="214">
        <v>0</v>
      </c>
      <c r="K69" s="214">
        <v>0</v>
      </c>
      <c r="L69" s="214">
        <v>0</v>
      </c>
      <c r="M69" s="214">
        <v>0</v>
      </c>
      <c r="N69" s="214">
        <v>0</v>
      </c>
      <c r="O69" s="213">
        <f>+G69-M69</f>
        <v>16000</v>
      </c>
      <c r="U69" s="265"/>
      <c r="V69" s="265"/>
      <c r="W69" s="265"/>
      <c r="X69" s="266"/>
      <c r="Y69" s="257"/>
      <c r="Z69" s="257"/>
      <c r="AA69" s="257"/>
      <c r="AB69" s="257"/>
      <c r="AC69" s="257"/>
      <c r="AD69" s="257"/>
      <c r="AE69" s="257"/>
      <c r="AF69" s="257"/>
      <c r="AG69" s="257"/>
      <c r="AH69" s="257"/>
      <c r="AI69" s="257"/>
      <c r="AJ69" s="257"/>
      <c r="AK69" s="257"/>
      <c r="AL69" s="257"/>
      <c r="AM69" s="257"/>
      <c r="AN69" s="257"/>
      <c r="AO69" s="257"/>
      <c r="AP69" s="257"/>
      <c r="AQ69" s="257"/>
      <c r="AR69" s="257"/>
      <c r="AS69" s="257"/>
      <c r="AT69" s="257"/>
      <c r="AU69" s="257"/>
      <c r="AV69" s="257"/>
      <c r="AW69" s="257"/>
      <c r="AX69" s="257"/>
      <c r="AY69" s="257"/>
      <c r="AZ69" s="257"/>
      <c r="BA69" s="257"/>
      <c r="BB69" s="257"/>
      <c r="BC69" s="257"/>
      <c r="BD69" s="257"/>
      <c r="BE69" s="257"/>
      <c r="BF69" s="257"/>
      <c r="BG69" s="257"/>
      <c r="BH69" s="257"/>
      <c r="BI69" s="257"/>
      <c r="BJ69" s="257"/>
      <c r="BK69" s="257"/>
      <c r="BL69" s="257"/>
      <c r="BM69" s="257"/>
      <c r="BN69" s="257"/>
      <c r="BO69" s="257"/>
      <c r="BP69" s="257"/>
      <c r="BQ69" s="257"/>
      <c r="BR69" s="257"/>
      <c r="BS69" s="257"/>
      <c r="BT69" s="257"/>
      <c r="BU69" s="257"/>
      <c r="BV69" s="257"/>
    </row>
    <row r="70" spans="1:74" s="16" customFormat="1" ht="28.5" customHeight="1" x14ac:dyDescent="0.2">
      <c r="A70" s="209">
        <v>64</v>
      </c>
      <c r="B70" s="214" t="s">
        <v>472</v>
      </c>
      <c r="C70" s="215" t="s">
        <v>471</v>
      </c>
      <c r="D70" s="215" t="s">
        <v>404</v>
      </c>
      <c r="E70" s="215" t="s">
        <v>447</v>
      </c>
      <c r="F70" s="215" t="s">
        <v>223</v>
      </c>
      <c r="G70" s="213">
        <v>12000</v>
      </c>
      <c r="H70" s="214">
        <v>0</v>
      </c>
      <c r="I70" s="217">
        <f t="shared" si="3"/>
        <v>12000</v>
      </c>
      <c r="J70" s="214">
        <v>0</v>
      </c>
      <c r="K70" s="214">
        <v>0</v>
      </c>
      <c r="L70" s="214">
        <v>0</v>
      </c>
      <c r="M70" s="214">
        <v>0</v>
      </c>
      <c r="N70" s="214">
        <v>0</v>
      </c>
      <c r="O70" s="213">
        <f t="shared" ref="O70:O80" si="6">+G70-M70</f>
        <v>12000</v>
      </c>
      <c r="U70" s="265"/>
      <c r="V70" s="265"/>
      <c r="W70" s="265"/>
      <c r="X70" s="266"/>
      <c r="Y70" s="257"/>
      <c r="Z70" s="257"/>
      <c r="AA70" s="257"/>
      <c r="AB70" s="257"/>
      <c r="AC70" s="257"/>
      <c r="AD70" s="257"/>
      <c r="AE70" s="257"/>
      <c r="AF70" s="257"/>
      <c r="AG70" s="257"/>
      <c r="AH70" s="257"/>
      <c r="AI70" s="257"/>
      <c r="AJ70" s="257"/>
      <c r="AK70" s="257"/>
      <c r="AL70" s="257"/>
      <c r="AM70" s="257"/>
      <c r="AN70" s="257"/>
      <c r="AO70" s="257"/>
      <c r="AP70" s="257"/>
      <c r="AQ70" s="257"/>
      <c r="AR70" s="257"/>
      <c r="AS70" s="257"/>
      <c r="AT70" s="257"/>
      <c r="AU70" s="257"/>
      <c r="AV70" s="257"/>
      <c r="AW70" s="257"/>
      <c r="AX70" s="257"/>
      <c r="AY70" s="257"/>
      <c r="AZ70" s="257"/>
      <c r="BA70" s="257"/>
      <c r="BB70" s="257"/>
      <c r="BC70" s="257"/>
      <c r="BD70" s="257"/>
      <c r="BE70" s="257"/>
      <c r="BF70" s="257"/>
      <c r="BG70" s="257"/>
      <c r="BH70" s="257"/>
      <c r="BI70" s="257"/>
      <c r="BJ70" s="257"/>
      <c r="BK70" s="257"/>
      <c r="BL70" s="257"/>
      <c r="BM70" s="257"/>
      <c r="BN70" s="257"/>
      <c r="BO70" s="257"/>
      <c r="BP70" s="257"/>
      <c r="BQ70" s="257"/>
      <c r="BR70" s="257"/>
      <c r="BS70" s="257"/>
      <c r="BT70" s="257"/>
      <c r="BU70" s="257"/>
      <c r="BV70" s="257"/>
    </row>
    <row r="71" spans="1:74" s="212" customFormat="1" ht="28.5" customHeight="1" x14ac:dyDescent="0.2">
      <c r="A71" s="209">
        <v>65</v>
      </c>
      <c r="B71" s="214" t="s">
        <v>474</v>
      </c>
      <c r="C71" s="215" t="s">
        <v>473</v>
      </c>
      <c r="D71" s="215" t="s">
        <v>404</v>
      </c>
      <c r="E71" s="215" t="s">
        <v>447</v>
      </c>
      <c r="F71" s="215" t="s">
        <v>222</v>
      </c>
      <c r="G71" s="213">
        <v>12000</v>
      </c>
      <c r="H71" s="214">
        <v>0</v>
      </c>
      <c r="I71" s="217">
        <f t="shared" si="3"/>
        <v>12000</v>
      </c>
      <c r="J71" s="214">
        <v>0</v>
      </c>
      <c r="K71" s="214">
        <v>0</v>
      </c>
      <c r="L71" s="214">
        <v>0</v>
      </c>
      <c r="M71" s="214">
        <v>0</v>
      </c>
      <c r="N71" s="214">
        <v>0</v>
      </c>
      <c r="O71" s="213">
        <f t="shared" si="6"/>
        <v>12000</v>
      </c>
      <c r="U71" s="265"/>
      <c r="V71" s="265"/>
      <c r="W71" s="265"/>
      <c r="X71" s="266"/>
      <c r="Y71" s="257"/>
      <c r="Z71" s="257"/>
      <c r="AA71" s="257"/>
      <c r="AB71" s="257"/>
      <c r="AC71" s="257"/>
      <c r="AD71" s="257"/>
      <c r="AE71" s="257"/>
      <c r="AF71" s="257"/>
      <c r="AG71" s="257"/>
      <c r="AH71" s="257"/>
      <c r="AI71" s="257"/>
      <c r="AJ71" s="257"/>
      <c r="AK71" s="257"/>
      <c r="AL71" s="257"/>
      <c r="AM71" s="257"/>
      <c r="AN71" s="257"/>
      <c r="AO71" s="257"/>
      <c r="AP71" s="257"/>
      <c r="AQ71" s="257"/>
      <c r="AR71" s="257"/>
      <c r="AS71" s="257"/>
      <c r="AT71" s="257"/>
      <c r="AU71" s="257"/>
      <c r="AV71" s="257"/>
      <c r="AW71" s="257"/>
      <c r="AX71" s="257"/>
      <c r="AY71" s="257"/>
      <c r="AZ71" s="257"/>
      <c r="BA71" s="257"/>
      <c r="BB71" s="257"/>
      <c r="BC71" s="257"/>
      <c r="BD71" s="257"/>
      <c r="BE71" s="257"/>
      <c r="BF71" s="257"/>
      <c r="BG71" s="257"/>
      <c r="BH71" s="257"/>
      <c r="BI71" s="257"/>
      <c r="BJ71" s="257"/>
      <c r="BK71" s="257"/>
      <c r="BL71" s="257"/>
      <c r="BM71" s="257"/>
      <c r="BN71" s="257"/>
      <c r="BO71" s="257"/>
      <c r="BP71" s="257"/>
      <c r="BQ71" s="257"/>
      <c r="BR71" s="257"/>
      <c r="BS71" s="257"/>
      <c r="BT71" s="257"/>
      <c r="BU71" s="257"/>
      <c r="BV71" s="257"/>
    </row>
    <row r="72" spans="1:74" s="212" customFormat="1" ht="28.5" customHeight="1" x14ac:dyDescent="0.2">
      <c r="A72" s="209">
        <v>66</v>
      </c>
      <c r="B72" s="214" t="s">
        <v>476</v>
      </c>
      <c r="C72" s="215" t="s">
        <v>475</v>
      </c>
      <c r="D72" s="215" t="s">
        <v>404</v>
      </c>
      <c r="E72" s="215" t="s">
        <v>447</v>
      </c>
      <c r="F72" s="215" t="s">
        <v>223</v>
      </c>
      <c r="G72" s="213">
        <v>12000</v>
      </c>
      <c r="H72" s="214">
        <v>0</v>
      </c>
      <c r="I72" s="217">
        <f t="shared" si="3"/>
        <v>12000</v>
      </c>
      <c r="J72" s="214">
        <v>0</v>
      </c>
      <c r="K72" s="214">
        <v>0</v>
      </c>
      <c r="L72" s="214">
        <v>0</v>
      </c>
      <c r="M72" s="214">
        <v>0</v>
      </c>
      <c r="N72" s="214">
        <v>0</v>
      </c>
      <c r="O72" s="213">
        <f t="shared" si="6"/>
        <v>12000</v>
      </c>
      <c r="U72" s="265"/>
      <c r="V72" s="265"/>
      <c r="W72" s="265"/>
      <c r="X72" s="266"/>
      <c r="Y72" s="257"/>
      <c r="Z72" s="257"/>
      <c r="AA72" s="257"/>
      <c r="AB72" s="257"/>
      <c r="AC72" s="257"/>
      <c r="AD72" s="257"/>
      <c r="AE72" s="257"/>
      <c r="AF72" s="257"/>
      <c r="AG72" s="257"/>
      <c r="AH72" s="257"/>
      <c r="AI72" s="257"/>
      <c r="AJ72" s="257"/>
      <c r="AK72" s="257"/>
      <c r="AL72" s="257"/>
      <c r="AM72" s="257"/>
      <c r="AN72" s="257"/>
      <c r="AO72" s="257"/>
      <c r="AP72" s="257"/>
      <c r="AQ72" s="257"/>
      <c r="AR72" s="257"/>
      <c r="AS72" s="257"/>
      <c r="AT72" s="257"/>
      <c r="AU72" s="257"/>
      <c r="AV72" s="257"/>
      <c r="AW72" s="257"/>
      <c r="AX72" s="257"/>
      <c r="AY72" s="257"/>
      <c r="AZ72" s="257"/>
      <c r="BA72" s="257"/>
      <c r="BB72" s="257"/>
      <c r="BC72" s="257"/>
      <c r="BD72" s="257"/>
      <c r="BE72" s="257"/>
      <c r="BF72" s="257"/>
      <c r="BG72" s="257"/>
      <c r="BH72" s="257"/>
      <c r="BI72" s="257"/>
      <c r="BJ72" s="257"/>
      <c r="BK72" s="257"/>
      <c r="BL72" s="257"/>
      <c r="BM72" s="257"/>
      <c r="BN72" s="257"/>
      <c r="BO72" s="257"/>
      <c r="BP72" s="257"/>
      <c r="BQ72" s="257"/>
      <c r="BR72" s="257"/>
      <c r="BS72" s="257"/>
      <c r="BT72" s="257"/>
      <c r="BU72" s="257"/>
      <c r="BV72" s="257"/>
    </row>
    <row r="73" spans="1:74" s="212" customFormat="1" ht="28.5" customHeight="1" x14ac:dyDescent="0.2">
      <c r="A73" s="209">
        <v>67</v>
      </c>
      <c r="B73" s="214" t="s">
        <v>478</v>
      </c>
      <c r="C73" s="215" t="s">
        <v>477</v>
      </c>
      <c r="D73" s="215" t="s">
        <v>404</v>
      </c>
      <c r="E73" s="215" t="s">
        <v>447</v>
      </c>
      <c r="F73" s="215" t="s">
        <v>223</v>
      </c>
      <c r="G73" s="213">
        <v>12000</v>
      </c>
      <c r="H73" s="214">
        <v>0</v>
      </c>
      <c r="I73" s="217">
        <v>12000</v>
      </c>
      <c r="J73" s="214">
        <v>0</v>
      </c>
      <c r="K73" s="214">
        <v>0</v>
      </c>
      <c r="L73" s="214">
        <v>0</v>
      </c>
      <c r="M73" s="214">
        <v>0</v>
      </c>
      <c r="N73" s="214">
        <v>0</v>
      </c>
      <c r="O73" s="213">
        <f>+G73-M73</f>
        <v>12000</v>
      </c>
      <c r="U73" s="265"/>
      <c r="V73" s="265"/>
      <c r="W73" s="265"/>
      <c r="X73" s="266"/>
      <c r="Y73" s="257"/>
      <c r="Z73" s="257"/>
      <c r="AA73" s="257"/>
      <c r="AB73" s="257"/>
      <c r="AC73" s="257"/>
      <c r="AD73" s="257"/>
      <c r="AE73" s="257"/>
      <c r="AF73" s="257"/>
      <c r="AG73" s="257"/>
      <c r="AH73" s="257"/>
      <c r="AI73" s="257"/>
      <c r="AJ73" s="257"/>
      <c r="AK73" s="257"/>
      <c r="AL73" s="257"/>
      <c r="AM73" s="257"/>
      <c r="AN73" s="257"/>
      <c r="AO73" s="257"/>
      <c r="AP73" s="257"/>
      <c r="AQ73" s="257"/>
      <c r="AR73" s="257"/>
      <c r="AS73" s="257"/>
      <c r="AT73" s="257"/>
      <c r="AU73" s="257"/>
      <c r="AV73" s="257"/>
      <c r="AW73" s="257"/>
      <c r="AX73" s="257"/>
      <c r="AY73" s="257"/>
      <c r="AZ73" s="257"/>
      <c r="BA73" s="257"/>
      <c r="BB73" s="257"/>
      <c r="BC73" s="257"/>
      <c r="BD73" s="257"/>
      <c r="BE73" s="257"/>
      <c r="BF73" s="257"/>
      <c r="BG73" s="257"/>
      <c r="BH73" s="257"/>
      <c r="BI73" s="257"/>
      <c r="BJ73" s="257"/>
      <c r="BK73" s="257"/>
      <c r="BL73" s="257"/>
      <c r="BM73" s="257"/>
      <c r="BN73" s="257"/>
      <c r="BO73" s="257"/>
      <c r="BP73" s="257"/>
      <c r="BQ73" s="257"/>
      <c r="BR73" s="257"/>
      <c r="BS73" s="257"/>
      <c r="BT73" s="257"/>
      <c r="BU73" s="257"/>
      <c r="BV73" s="257"/>
    </row>
    <row r="74" spans="1:74" s="223" customFormat="1" ht="28.5" customHeight="1" x14ac:dyDescent="0.2">
      <c r="A74" s="209">
        <v>68</v>
      </c>
      <c r="B74" s="214" t="s">
        <v>480</v>
      </c>
      <c r="C74" s="215" t="s">
        <v>479</v>
      </c>
      <c r="D74" s="215" t="s">
        <v>404</v>
      </c>
      <c r="E74" s="215" t="s">
        <v>447</v>
      </c>
      <c r="F74" s="215" t="s">
        <v>223</v>
      </c>
      <c r="G74" s="213">
        <v>10000</v>
      </c>
      <c r="H74" s="214">
        <v>0</v>
      </c>
      <c r="I74" s="217">
        <f t="shared" ref="I74:I77" si="7">+G74</f>
        <v>10000</v>
      </c>
      <c r="J74" s="214">
        <v>0</v>
      </c>
      <c r="K74" s="214">
        <v>0</v>
      </c>
      <c r="L74" s="214">
        <v>0</v>
      </c>
      <c r="M74" s="214">
        <v>0</v>
      </c>
      <c r="N74" s="214">
        <v>0</v>
      </c>
      <c r="O74" s="213">
        <f t="shared" si="6"/>
        <v>10000</v>
      </c>
      <c r="U74" s="265"/>
      <c r="V74" s="265"/>
      <c r="W74" s="265"/>
      <c r="X74" s="266"/>
      <c r="Y74" s="257"/>
      <c r="Z74" s="257"/>
      <c r="AA74" s="257"/>
      <c r="AB74" s="257"/>
      <c r="AC74" s="257"/>
      <c r="AD74" s="257"/>
      <c r="AE74" s="257"/>
      <c r="AF74" s="257"/>
      <c r="AG74" s="257"/>
      <c r="AH74" s="257"/>
      <c r="AI74" s="257"/>
      <c r="AJ74" s="257"/>
      <c r="AK74" s="257"/>
      <c r="AL74" s="257"/>
      <c r="AM74" s="257"/>
      <c r="AN74" s="257"/>
      <c r="AO74" s="257"/>
      <c r="AP74" s="257"/>
      <c r="AQ74" s="257"/>
      <c r="AR74" s="257"/>
      <c r="AS74" s="257"/>
      <c r="AT74" s="257"/>
      <c r="AU74" s="257"/>
      <c r="AV74" s="257"/>
      <c r="AW74" s="257"/>
      <c r="AX74" s="257"/>
      <c r="AY74" s="257"/>
      <c r="AZ74" s="257"/>
      <c r="BA74" s="257"/>
      <c r="BB74" s="257"/>
      <c r="BC74" s="257"/>
      <c r="BD74" s="257"/>
      <c r="BE74" s="257"/>
      <c r="BF74" s="257"/>
      <c r="BG74" s="257"/>
      <c r="BH74" s="257"/>
      <c r="BI74" s="257"/>
      <c r="BJ74" s="257"/>
      <c r="BK74" s="257"/>
      <c r="BL74" s="257"/>
      <c r="BM74" s="257"/>
      <c r="BN74" s="257"/>
      <c r="BO74" s="257"/>
      <c r="BP74" s="257"/>
      <c r="BQ74" s="257"/>
      <c r="BR74" s="257"/>
      <c r="BS74" s="257"/>
      <c r="BT74" s="257"/>
      <c r="BU74" s="257"/>
      <c r="BV74" s="257"/>
    </row>
    <row r="75" spans="1:74" s="223" customFormat="1" ht="28.5" customHeight="1" x14ac:dyDescent="0.2">
      <c r="A75" s="209">
        <v>69</v>
      </c>
      <c r="B75" s="214" t="s">
        <v>481</v>
      </c>
      <c r="C75" s="215" t="s">
        <v>479</v>
      </c>
      <c r="D75" s="215" t="s">
        <v>404</v>
      </c>
      <c r="E75" s="215" t="s">
        <v>447</v>
      </c>
      <c r="F75" s="215" t="s">
        <v>223</v>
      </c>
      <c r="G75" s="213">
        <v>10000</v>
      </c>
      <c r="H75" s="214">
        <v>0</v>
      </c>
      <c r="I75" s="217">
        <f t="shared" si="7"/>
        <v>10000</v>
      </c>
      <c r="J75" s="214">
        <v>0</v>
      </c>
      <c r="K75" s="214">
        <v>0</v>
      </c>
      <c r="L75" s="214">
        <v>0</v>
      </c>
      <c r="M75" s="214">
        <v>0</v>
      </c>
      <c r="N75" s="214">
        <v>0</v>
      </c>
      <c r="O75" s="213">
        <f t="shared" si="6"/>
        <v>10000</v>
      </c>
      <c r="U75" s="265"/>
      <c r="V75" s="265"/>
      <c r="W75" s="265"/>
      <c r="X75" s="266"/>
      <c r="Y75" s="257"/>
      <c r="Z75" s="257"/>
      <c r="AA75" s="257"/>
      <c r="AB75" s="257"/>
      <c r="AC75" s="257"/>
      <c r="AD75" s="257"/>
      <c r="AE75" s="257"/>
      <c r="AF75" s="257"/>
      <c r="AG75" s="257"/>
      <c r="AH75" s="257"/>
      <c r="AI75" s="257"/>
      <c r="AJ75" s="257"/>
      <c r="AK75" s="257"/>
      <c r="AL75" s="257"/>
      <c r="AM75" s="257"/>
      <c r="AN75" s="257"/>
      <c r="AO75" s="257"/>
      <c r="AP75" s="257"/>
      <c r="AQ75" s="257"/>
      <c r="AR75" s="257"/>
      <c r="AS75" s="257"/>
      <c r="AT75" s="257"/>
      <c r="AU75" s="257"/>
      <c r="AV75" s="257"/>
      <c r="AW75" s="257"/>
      <c r="AX75" s="257"/>
      <c r="AY75" s="257"/>
      <c r="AZ75" s="257"/>
      <c r="BA75" s="257"/>
      <c r="BB75" s="257"/>
      <c r="BC75" s="257"/>
      <c r="BD75" s="257"/>
      <c r="BE75" s="257"/>
      <c r="BF75" s="257"/>
      <c r="BG75" s="257"/>
      <c r="BH75" s="257"/>
      <c r="BI75" s="257"/>
      <c r="BJ75" s="257"/>
      <c r="BK75" s="257"/>
      <c r="BL75" s="257"/>
      <c r="BM75" s="257"/>
      <c r="BN75" s="257"/>
      <c r="BO75" s="257"/>
      <c r="BP75" s="257"/>
      <c r="BQ75" s="257"/>
      <c r="BR75" s="257"/>
      <c r="BS75" s="257"/>
      <c r="BT75" s="257"/>
      <c r="BU75" s="257"/>
      <c r="BV75" s="257"/>
    </row>
    <row r="76" spans="1:74" s="223" customFormat="1" ht="28.5" customHeight="1" x14ac:dyDescent="0.2">
      <c r="A76" s="209">
        <v>70</v>
      </c>
      <c r="B76" s="214" t="s">
        <v>482</v>
      </c>
      <c r="C76" s="215" t="s">
        <v>484</v>
      </c>
      <c r="D76" s="215" t="s">
        <v>483</v>
      </c>
      <c r="E76" s="215" t="s">
        <v>447</v>
      </c>
      <c r="F76" s="215" t="s">
        <v>223</v>
      </c>
      <c r="G76" s="213">
        <v>20000</v>
      </c>
      <c r="H76" s="214">
        <v>0</v>
      </c>
      <c r="I76" s="217">
        <f t="shared" si="7"/>
        <v>20000</v>
      </c>
      <c r="J76" s="214">
        <v>0</v>
      </c>
      <c r="K76" s="214">
        <v>0</v>
      </c>
      <c r="L76" s="214">
        <v>0</v>
      </c>
      <c r="M76" s="213">
        <v>7642.86</v>
      </c>
      <c r="N76" s="213">
        <v>7642.86</v>
      </c>
      <c r="O76" s="213">
        <f t="shared" si="6"/>
        <v>12357.14</v>
      </c>
      <c r="U76" s="265"/>
      <c r="V76" s="265"/>
      <c r="W76" s="265"/>
      <c r="X76" s="266"/>
      <c r="Y76" s="257"/>
      <c r="Z76" s="257"/>
      <c r="AA76" s="257"/>
      <c r="AB76" s="257"/>
      <c r="AC76" s="257"/>
      <c r="AD76" s="257"/>
      <c r="AE76" s="257"/>
      <c r="AF76" s="257"/>
      <c r="AG76" s="257"/>
      <c r="AH76" s="257"/>
      <c r="AI76" s="257"/>
      <c r="AJ76" s="257"/>
      <c r="AK76" s="257"/>
      <c r="AL76" s="257"/>
      <c r="AM76" s="257"/>
      <c r="AN76" s="257"/>
      <c r="AO76" s="257"/>
      <c r="AP76" s="257"/>
      <c r="AQ76" s="257"/>
      <c r="AR76" s="257"/>
      <c r="AS76" s="257"/>
      <c r="AT76" s="257"/>
      <c r="AU76" s="257"/>
      <c r="AV76" s="257"/>
      <c r="AW76" s="257"/>
      <c r="AX76" s="257"/>
      <c r="AY76" s="257"/>
      <c r="AZ76" s="257"/>
      <c r="BA76" s="257"/>
      <c r="BB76" s="257"/>
      <c r="BC76" s="257"/>
      <c r="BD76" s="257"/>
      <c r="BE76" s="257"/>
      <c r="BF76" s="257"/>
      <c r="BG76" s="257"/>
      <c r="BH76" s="257"/>
      <c r="BI76" s="257"/>
      <c r="BJ76" s="257"/>
      <c r="BK76" s="257"/>
      <c r="BL76" s="257"/>
      <c r="BM76" s="257"/>
      <c r="BN76" s="257"/>
      <c r="BO76" s="257"/>
      <c r="BP76" s="257"/>
      <c r="BQ76" s="257"/>
      <c r="BR76" s="257"/>
      <c r="BS76" s="257"/>
      <c r="BT76" s="257"/>
      <c r="BU76" s="257"/>
      <c r="BV76" s="257"/>
    </row>
    <row r="77" spans="1:74" s="223" customFormat="1" ht="28.5" customHeight="1" x14ac:dyDescent="0.2">
      <c r="A77" s="209">
        <v>71</v>
      </c>
      <c r="B77" s="214" t="s">
        <v>485</v>
      </c>
      <c r="C77" s="215" t="s">
        <v>449</v>
      </c>
      <c r="D77" s="215" t="s">
        <v>10</v>
      </c>
      <c r="E77" s="215" t="s">
        <v>447</v>
      </c>
      <c r="F77" s="215" t="s">
        <v>223</v>
      </c>
      <c r="G77" s="213">
        <v>23000</v>
      </c>
      <c r="H77" s="214">
        <v>0</v>
      </c>
      <c r="I77" s="217">
        <f t="shared" si="7"/>
        <v>23000</v>
      </c>
      <c r="J77" s="214">
        <v>0</v>
      </c>
      <c r="K77" s="214">
        <v>0</v>
      </c>
      <c r="L77" s="214">
        <v>0</v>
      </c>
      <c r="M77" s="213">
        <v>10412.879999999999</v>
      </c>
      <c r="N77" s="213">
        <f>+M77</f>
        <v>10412.879999999999</v>
      </c>
      <c r="O77" s="213">
        <f>+G77-M77</f>
        <v>12587.12</v>
      </c>
      <c r="U77" s="265"/>
      <c r="V77" s="265"/>
      <c r="W77" s="265"/>
      <c r="X77" s="266"/>
      <c r="Y77" s="257"/>
      <c r="Z77" s="257"/>
      <c r="AA77" s="257"/>
      <c r="AB77" s="257"/>
      <c r="AC77" s="257"/>
      <c r="AD77" s="257"/>
      <c r="AE77" s="257"/>
      <c r="AF77" s="257"/>
      <c r="AG77" s="257"/>
      <c r="AH77" s="257"/>
      <c r="AI77" s="257"/>
      <c r="AJ77" s="257"/>
      <c r="AK77" s="257"/>
      <c r="AL77" s="257"/>
      <c r="AM77" s="257"/>
      <c r="AN77" s="257"/>
      <c r="AO77" s="257"/>
      <c r="AP77" s="257"/>
      <c r="AQ77" s="257"/>
      <c r="AR77" s="257"/>
      <c r="AS77" s="257"/>
      <c r="AT77" s="257"/>
      <c r="AU77" s="257"/>
      <c r="AV77" s="257"/>
      <c r="AW77" s="257"/>
      <c r="AX77" s="257"/>
      <c r="AY77" s="257"/>
      <c r="AZ77" s="257"/>
      <c r="BA77" s="257"/>
      <c r="BB77" s="257"/>
      <c r="BC77" s="257"/>
      <c r="BD77" s="257"/>
      <c r="BE77" s="257"/>
      <c r="BF77" s="257"/>
      <c r="BG77" s="257"/>
      <c r="BH77" s="257"/>
      <c r="BI77" s="257"/>
      <c r="BJ77" s="257"/>
      <c r="BK77" s="257"/>
      <c r="BL77" s="257"/>
      <c r="BM77" s="257"/>
      <c r="BN77" s="257"/>
      <c r="BO77" s="257"/>
      <c r="BP77" s="257"/>
      <c r="BQ77" s="257"/>
      <c r="BR77" s="257"/>
      <c r="BS77" s="257"/>
      <c r="BT77" s="257"/>
      <c r="BU77" s="257"/>
      <c r="BV77" s="257"/>
    </row>
    <row r="78" spans="1:74" s="223" customFormat="1" ht="28.5" customHeight="1" x14ac:dyDescent="0.2">
      <c r="A78" s="209">
        <v>72</v>
      </c>
      <c r="B78" s="220" t="s">
        <v>486</v>
      </c>
      <c r="C78" s="215" t="s">
        <v>494</v>
      </c>
      <c r="D78" s="220" t="s">
        <v>404</v>
      </c>
      <c r="E78" s="215" t="s">
        <v>447</v>
      </c>
      <c r="F78" s="215" t="s">
        <v>223</v>
      </c>
      <c r="G78" s="221">
        <v>34000</v>
      </c>
      <c r="H78" s="214">
        <v>0</v>
      </c>
      <c r="I78" s="221">
        <v>34000</v>
      </c>
      <c r="J78" s="214">
        <v>0</v>
      </c>
      <c r="K78" s="214">
        <v>0</v>
      </c>
      <c r="L78" s="214">
        <v>0</v>
      </c>
      <c r="M78" s="220">
        <v>0</v>
      </c>
      <c r="N78" s="214">
        <v>0</v>
      </c>
      <c r="O78" s="213">
        <f t="shared" si="6"/>
        <v>34000</v>
      </c>
      <c r="U78" s="265"/>
      <c r="V78" s="265"/>
      <c r="W78" s="265"/>
      <c r="X78" s="266"/>
      <c r="Y78" s="257"/>
      <c r="Z78" s="257"/>
      <c r="AA78" s="257"/>
      <c r="AB78" s="257"/>
      <c r="AC78" s="257"/>
      <c r="AD78" s="257"/>
      <c r="AE78" s="257"/>
      <c r="AF78" s="257"/>
      <c r="AG78" s="257"/>
      <c r="AH78" s="257"/>
      <c r="AI78" s="257"/>
      <c r="AJ78" s="257"/>
      <c r="AK78" s="257"/>
      <c r="AL78" s="257"/>
      <c r="AM78" s="257"/>
      <c r="AN78" s="257"/>
      <c r="AO78" s="257"/>
      <c r="AP78" s="257"/>
      <c r="AQ78" s="257"/>
      <c r="AR78" s="257"/>
      <c r="AS78" s="257"/>
      <c r="AT78" s="257"/>
      <c r="AU78" s="257"/>
      <c r="AV78" s="257"/>
      <c r="AW78" s="257"/>
      <c r="AX78" s="257"/>
      <c r="AY78" s="257"/>
      <c r="AZ78" s="257"/>
      <c r="BA78" s="257"/>
      <c r="BB78" s="257"/>
      <c r="BC78" s="257"/>
      <c r="BD78" s="257"/>
      <c r="BE78" s="257"/>
      <c r="BF78" s="257"/>
      <c r="BG78" s="257"/>
      <c r="BH78" s="257"/>
      <c r="BI78" s="257"/>
      <c r="BJ78" s="257"/>
      <c r="BK78" s="257"/>
      <c r="BL78" s="257"/>
      <c r="BM78" s="257"/>
      <c r="BN78" s="257"/>
      <c r="BO78" s="257"/>
      <c r="BP78" s="257"/>
      <c r="BQ78" s="257"/>
      <c r="BR78" s="257"/>
      <c r="BS78" s="257"/>
      <c r="BT78" s="257"/>
      <c r="BU78" s="257"/>
      <c r="BV78" s="257"/>
    </row>
    <row r="79" spans="1:74" s="223" customFormat="1" ht="28.5" customHeight="1" x14ac:dyDescent="0.2">
      <c r="A79" s="209">
        <v>73</v>
      </c>
      <c r="B79" s="220" t="s">
        <v>487</v>
      </c>
      <c r="C79" s="215" t="s">
        <v>494</v>
      </c>
      <c r="D79" s="220" t="s">
        <v>404</v>
      </c>
      <c r="E79" s="215" t="s">
        <v>447</v>
      </c>
      <c r="F79" s="215" t="s">
        <v>223</v>
      </c>
      <c r="G79" s="221">
        <v>16000</v>
      </c>
      <c r="H79" s="214">
        <v>0</v>
      </c>
      <c r="I79" s="221">
        <v>16000</v>
      </c>
      <c r="J79" s="214">
        <v>0</v>
      </c>
      <c r="K79" s="214">
        <v>0</v>
      </c>
      <c r="L79" s="214">
        <v>0</v>
      </c>
      <c r="M79" s="220">
        <v>0</v>
      </c>
      <c r="N79" s="214">
        <v>0</v>
      </c>
      <c r="O79" s="213">
        <f t="shared" si="6"/>
        <v>16000</v>
      </c>
      <c r="U79" s="265"/>
      <c r="V79" s="265"/>
      <c r="W79" s="265"/>
      <c r="X79" s="266"/>
      <c r="Y79" s="257"/>
      <c r="Z79" s="257"/>
      <c r="AA79" s="257"/>
      <c r="AB79" s="257"/>
      <c r="AC79" s="257"/>
      <c r="AD79" s="257"/>
      <c r="AE79" s="257"/>
      <c r="AF79" s="257"/>
      <c r="AG79" s="257"/>
      <c r="AH79" s="257"/>
      <c r="AI79" s="257"/>
      <c r="AJ79" s="257"/>
      <c r="AK79" s="257"/>
      <c r="AL79" s="257"/>
      <c r="AM79" s="257"/>
      <c r="AN79" s="257"/>
      <c r="AO79" s="257"/>
      <c r="AP79" s="257"/>
      <c r="AQ79" s="257"/>
      <c r="AR79" s="257"/>
      <c r="AS79" s="257"/>
      <c r="AT79" s="257"/>
      <c r="AU79" s="257"/>
      <c r="AV79" s="257"/>
      <c r="AW79" s="257"/>
      <c r="AX79" s="257"/>
      <c r="AY79" s="257"/>
      <c r="AZ79" s="257"/>
      <c r="BA79" s="257"/>
      <c r="BB79" s="257"/>
      <c r="BC79" s="257"/>
      <c r="BD79" s="257"/>
      <c r="BE79" s="257"/>
      <c r="BF79" s="257"/>
      <c r="BG79" s="257"/>
      <c r="BH79" s="257"/>
      <c r="BI79" s="257"/>
      <c r="BJ79" s="257"/>
      <c r="BK79" s="257"/>
      <c r="BL79" s="257"/>
      <c r="BM79" s="257"/>
      <c r="BN79" s="257"/>
      <c r="BO79" s="257"/>
      <c r="BP79" s="257"/>
      <c r="BQ79" s="257"/>
      <c r="BR79" s="257"/>
      <c r="BS79" s="257"/>
      <c r="BT79" s="257"/>
      <c r="BU79" s="257"/>
      <c r="BV79" s="257"/>
    </row>
    <row r="80" spans="1:74" s="223" customFormat="1" ht="28.5" customHeight="1" x14ac:dyDescent="0.2">
      <c r="A80" s="209">
        <v>74</v>
      </c>
      <c r="B80" s="220" t="s">
        <v>488</v>
      </c>
      <c r="C80" s="215" t="s">
        <v>494</v>
      </c>
      <c r="D80" s="220" t="s">
        <v>404</v>
      </c>
      <c r="E80" s="215" t="s">
        <v>447</v>
      </c>
      <c r="F80" s="215" t="s">
        <v>223</v>
      </c>
      <c r="G80" s="221">
        <v>12000</v>
      </c>
      <c r="H80" s="214">
        <v>0</v>
      </c>
      <c r="I80" s="221">
        <v>12000</v>
      </c>
      <c r="J80" s="214">
        <v>0</v>
      </c>
      <c r="K80" s="214">
        <v>0</v>
      </c>
      <c r="L80" s="214">
        <v>0</v>
      </c>
      <c r="M80" s="220">
        <v>0</v>
      </c>
      <c r="N80" s="214">
        <v>0</v>
      </c>
      <c r="O80" s="213">
        <f t="shared" si="6"/>
        <v>12000</v>
      </c>
      <c r="U80" s="265"/>
      <c r="V80" s="265"/>
      <c r="W80" s="265"/>
      <c r="X80" s="266"/>
      <c r="Y80" s="257"/>
      <c r="Z80" s="257"/>
      <c r="AA80" s="257"/>
      <c r="AB80" s="257"/>
      <c r="AC80" s="257"/>
      <c r="AD80" s="257"/>
      <c r="AE80" s="257"/>
      <c r="AF80" s="257"/>
      <c r="AG80" s="257"/>
      <c r="AH80" s="257"/>
      <c r="AI80" s="257"/>
      <c r="AJ80" s="257"/>
      <c r="AK80" s="257"/>
      <c r="AL80" s="257"/>
      <c r="AM80" s="257"/>
      <c r="AN80" s="257"/>
      <c r="AO80" s="257"/>
      <c r="AP80" s="257"/>
      <c r="AQ80" s="257"/>
      <c r="AR80" s="257"/>
      <c r="AS80" s="257"/>
      <c r="AT80" s="257"/>
      <c r="AU80" s="257"/>
      <c r="AV80" s="257"/>
      <c r="AW80" s="257"/>
      <c r="AX80" s="257"/>
      <c r="AY80" s="257"/>
      <c r="AZ80" s="257"/>
      <c r="BA80" s="257"/>
      <c r="BB80" s="257"/>
      <c r="BC80" s="257"/>
      <c r="BD80" s="257"/>
      <c r="BE80" s="257"/>
      <c r="BF80" s="257"/>
      <c r="BG80" s="257"/>
      <c r="BH80" s="257"/>
      <c r="BI80" s="257"/>
      <c r="BJ80" s="257"/>
      <c r="BK80" s="257"/>
      <c r="BL80" s="257"/>
      <c r="BM80" s="257"/>
      <c r="BN80" s="257"/>
      <c r="BO80" s="257"/>
      <c r="BP80" s="257"/>
      <c r="BQ80" s="257"/>
      <c r="BR80" s="257"/>
      <c r="BS80" s="257"/>
      <c r="BT80" s="257"/>
      <c r="BU80" s="257"/>
      <c r="BV80" s="257"/>
    </row>
    <row r="81" spans="1:74" s="223" customFormat="1" ht="28.5" customHeight="1" x14ac:dyDescent="0.2">
      <c r="A81" s="209">
        <v>75</v>
      </c>
      <c r="B81" s="220" t="s">
        <v>489</v>
      </c>
      <c r="C81" s="215" t="s">
        <v>494</v>
      </c>
      <c r="D81" s="220" t="s">
        <v>404</v>
      </c>
      <c r="E81" s="215" t="s">
        <v>447</v>
      </c>
      <c r="F81" s="215" t="s">
        <v>223</v>
      </c>
      <c r="G81" s="221">
        <v>10000</v>
      </c>
      <c r="H81" s="214">
        <v>0</v>
      </c>
      <c r="I81" s="221">
        <v>10000</v>
      </c>
      <c r="J81" s="214">
        <v>0</v>
      </c>
      <c r="K81" s="214">
        <v>0</v>
      </c>
      <c r="L81" s="214">
        <v>0</v>
      </c>
      <c r="M81" s="221">
        <v>5000</v>
      </c>
      <c r="N81" s="213">
        <v>5000</v>
      </c>
      <c r="O81" s="213">
        <f>+G81-N81</f>
        <v>5000</v>
      </c>
      <c r="U81" s="265"/>
      <c r="V81" s="265"/>
      <c r="W81" s="265"/>
      <c r="X81" s="266"/>
      <c r="Y81" s="257"/>
      <c r="Z81" s="257"/>
      <c r="AA81" s="257"/>
      <c r="AB81" s="257"/>
      <c r="AC81" s="257"/>
      <c r="AD81" s="257"/>
      <c r="AE81" s="257"/>
      <c r="AF81" s="257"/>
      <c r="AG81" s="257"/>
      <c r="AH81" s="257"/>
      <c r="AI81" s="257"/>
      <c r="AJ81" s="257"/>
      <c r="AK81" s="257"/>
      <c r="AL81" s="257"/>
      <c r="AM81" s="257"/>
      <c r="AN81" s="257"/>
      <c r="AO81" s="257"/>
      <c r="AP81" s="257"/>
      <c r="AQ81" s="257"/>
      <c r="AR81" s="257"/>
      <c r="AS81" s="257"/>
      <c r="AT81" s="257"/>
      <c r="AU81" s="257"/>
      <c r="AV81" s="257"/>
      <c r="AW81" s="257"/>
      <c r="AX81" s="257"/>
      <c r="AY81" s="257"/>
      <c r="AZ81" s="257"/>
      <c r="BA81" s="257"/>
      <c r="BB81" s="257"/>
      <c r="BC81" s="257"/>
      <c r="BD81" s="257"/>
      <c r="BE81" s="257"/>
      <c r="BF81" s="257"/>
      <c r="BG81" s="257"/>
      <c r="BH81" s="257"/>
      <c r="BI81" s="257"/>
      <c r="BJ81" s="257"/>
      <c r="BK81" s="257"/>
      <c r="BL81" s="257"/>
      <c r="BM81" s="257"/>
      <c r="BN81" s="257"/>
      <c r="BO81" s="257"/>
      <c r="BP81" s="257"/>
      <c r="BQ81" s="257"/>
      <c r="BR81" s="257"/>
      <c r="BS81" s="257"/>
      <c r="BT81" s="257"/>
      <c r="BU81" s="257"/>
      <c r="BV81" s="257"/>
    </row>
    <row r="82" spans="1:74" s="223" customFormat="1" ht="28.5" customHeight="1" x14ac:dyDescent="0.2">
      <c r="A82" s="209">
        <v>76</v>
      </c>
      <c r="B82" s="220" t="s">
        <v>490</v>
      </c>
      <c r="C82" s="215" t="s">
        <v>494</v>
      </c>
      <c r="D82" s="220" t="s">
        <v>404</v>
      </c>
      <c r="E82" s="215" t="s">
        <v>447</v>
      </c>
      <c r="F82" s="215" t="s">
        <v>223</v>
      </c>
      <c r="G82" s="221">
        <v>10000</v>
      </c>
      <c r="H82" s="214">
        <v>0</v>
      </c>
      <c r="I82" s="221">
        <v>10000</v>
      </c>
      <c r="J82" s="214">
        <v>0</v>
      </c>
      <c r="K82" s="214">
        <v>0</v>
      </c>
      <c r="L82" s="214">
        <v>0</v>
      </c>
      <c r="M82" s="220">
        <v>0</v>
      </c>
      <c r="N82" s="214">
        <v>0</v>
      </c>
      <c r="O82" s="213">
        <f t="shared" ref="O82:O99" si="8">+G82-N82</f>
        <v>10000</v>
      </c>
      <c r="U82" s="265"/>
      <c r="V82" s="265"/>
      <c r="W82" s="265"/>
      <c r="X82" s="266"/>
      <c r="Y82" s="257"/>
      <c r="Z82" s="257"/>
      <c r="AA82" s="257"/>
      <c r="AB82" s="257"/>
      <c r="AC82" s="257"/>
      <c r="AD82" s="257"/>
      <c r="AE82" s="257"/>
      <c r="AF82" s="257"/>
      <c r="AG82" s="257"/>
      <c r="AH82" s="257"/>
      <c r="AI82" s="257"/>
      <c r="AJ82" s="257"/>
      <c r="AK82" s="257"/>
      <c r="AL82" s="257"/>
      <c r="AM82" s="257"/>
      <c r="AN82" s="257"/>
      <c r="AO82" s="257"/>
      <c r="AP82" s="257"/>
      <c r="AQ82" s="257"/>
      <c r="AR82" s="257"/>
      <c r="AS82" s="257"/>
      <c r="AT82" s="257"/>
      <c r="AU82" s="257"/>
      <c r="AV82" s="257"/>
      <c r="AW82" s="257"/>
      <c r="AX82" s="257"/>
      <c r="AY82" s="257"/>
      <c r="AZ82" s="257"/>
      <c r="BA82" s="257"/>
      <c r="BB82" s="257"/>
      <c r="BC82" s="257"/>
      <c r="BD82" s="257"/>
      <c r="BE82" s="257"/>
      <c r="BF82" s="257"/>
      <c r="BG82" s="257"/>
      <c r="BH82" s="257"/>
      <c r="BI82" s="257"/>
      <c r="BJ82" s="257"/>
      <c r="BK82" s="257"/>
      <c r="BL82" s="257"/>
      <c r="BM82" s="257"/>
      <c r="BN82" s="257"/>
      <c r="BO82" s="257"/>
      <c r="BP82" s="257"/>
      <c r="BQ82" s="257"/>
      <c r="BR82" s="257"/>
      <c r="BS82" s="257"/>
      <c r="BT82" s="257"/>
      <c r="BU82" s="257"/>
      <c r="BV82" s="257"/>
    </row>
    <row r="83" spans="1:74" s="223" customFormat="1" ht="28.5" customHeight="1" x14ac:dyDescent="0.2">
      <c r="A83" s="209">
        <v>77</v>
      </c>
      <c r="B83" s="220" t="s">
        <v>491</v>
      </c>
      <c r="C83" s="215" t="s">
        <v>494</v>
      </c>
      <c r="D83" s="220" t="s">
        <v>404</v>
      </c>
      <c r="E83" s="215" t="s">
        <v>447</v>
      </c>
      <c r="F83" s="215" t="s">
        <v>223</v>
      </c>
      <c r="G83" s="221">
        <v>10000</v>
      </c>
      <c r="H83" s="214">
        <v>0</v>
      </c>
      <c r="I83" s="221">
        <v>10000</v>
      </c>
      <c r="J83" s="214">
        <v>0</v>
      </c>
      <c r="K83" s="214">
        <v>0</v>
      </c>
      <c r="L83" s="214">
        <v>0</v>
      </c>
      <c r="M83" s="220">
        <v>0</v>
      </c>
      <c r="N83" s="214">
        <v>0</v>
      </c>
      <c r="O83" s="213">
        <f t="shared" si="8"/>
        <v>10000</v>
      </c>
      <c r="U83" s="265"/>
      <c r="V83" s="265"/>
      <c r="W83" s="265"/>
      <c r="X83" s="266"/>
      <c r="Y83" s="257"/>
      <c r="Z83" s="257"/>
      <c r="AA83" s="257"/>
      <c r="AB83" s="257"/>
      <c r="AC83" s="257"/>
      <c r="AD83" s="257"/>
      <c r="AE83" s="257"/>
      <c r="AF83" s="257"/>
      <c r="AG83" s="257"/>
      <c r="AH83" s="257"/>
      <c r="AI83" s="257"/>
      <c r="AJ83" s="257"/>
      <c r="AK83" s="257"/>
      <c r="AL83" s="257"/>
      <c r="AM83" s="257"/>
      <c r="AN83" s="257"/>
      <c r="AO83" s="257"/>
      <c r="AP83" s="257"/>
      <c r="AQ83" s="257"/>
      <c r="AR83" s="257"/>
      <c r="AS83" s="257"/>
      <c r="AT83" s="257"/>
      <c r="AU83" s="257"/>
      <c r="AV83" s="257"/>
      <c r="AW83" s="257"/>
      <c r="AX83" s="257"/>
      <c r="AY83" s="257"/>
      <c r="AZ83" s="257"/>
      <c r="BA83" s="257"/>
      <c r="BB83" s="257"/>
      <c r="BC83" s="257"/>
      <c r="BD83" s="257"/>
      <c r="BE83" s="257"/>
      <c r="BF83" s="257"/>
      <c r="BG83" s="257"/>
      <c r="BH83" s="257"/>
      <c r="BI83" s="257"/>
      <c r="BJ83" s="257"/>
      <c r="BK83" s="257"/>
      <c r="BL83" s="257"/>
      <c r="BM83" s="257"/>
      <c r="BN83" s="257"/>
      <c r="BO83" s="257"/>
      <c r="BP83" s="257"/>
      <c r="BQ83" s="257"/>
      <c r="BR83" s="257"/>
      <c r="BS83" s="257"/>
      <c r="BT83" s="257"/>
      <c r="BU83" s="257"/>
      <c r="BV83" s="257"/>
    </row>
    <row r="84" spans="1:74" s="223" customFormat="1" ht="28.5" customHeight="1" x14ac:dyDescent="0.2">
      <c r="A84" s="209">
        <v>78</v>
      </c>
      <c r="B84" s="220" t="s">
        <v>492</v>
      </c>
      <c r="C84" s="215" t="s">
        <v>494</v>
      </c>
      <c r="D84" s="220" t="s">
        <v>404</v>
      </c>
      <c r="E84" s="215" t="s">
        <v>447</v>
      </c>
      <c r="F84" s="215" t="s">
        <v>223</v>
      </c>
      <c r="G84" s="221">
        <v>10000</v>
      </c>
      <c r="H84" s="214">
        <v>0</v>
      </c>
      <c r="I84" s="221">
        <v>10000</v>
      </c>
      <c r="J84" s="214">
        <v>0</v>
      </c>
      <c r="K84" s="214">
        <v>0</v>
      </c>
      <c r="L84" s="214">
        <v>0</v>
      </c>
      <c r="M84" s="220">
        <v>0</v>
      </c>
      <c r="N84" s="214">
        <v>0</v>
      </c>
      <c r="O84" s="213">
        <f t="shared" si="8"/>
        <v>10000</v>
      </c>
      <c r="U84" s="265"/>
      <c r="V84" s="265"/>
      <c r="W84" s="265"/>
      <c r="X84" s="266"/>
      <c r="Y84" s="257"/>
      <c r="Z84" s="257"/>
      <c r="AA84" s="257"/>
      <c r="AB84" s="257"/>
      <c r="AC84" s="257"/>
      <c r="AD84" s="257"/>
      <c r="AE84" s="257"/>
      <c r="AF84" s="257"/>
      <c r="AG84" s="257"/>
      <c r="AH84" s="257"/>
      <c r="AI84" s="257"/>
      <c r="AJ84" s="257"/>
      <c r="AK84" s="257"/>
      <c r="AL84" s="257"/>
      <c r="AM84" s="257"/>
      <c r="AN84" s="257"/>
      <c r="AO84" s="257"/>
      <c r="AP84" s="257"/>
      <c r="AQ84" s="257"/>
      <c r="AR84" s="257"/>
      <c r="AS84" s="257"/>
      <c r="AT84" s="257"/>
      <c r="AU84" s="257"/>
      <c r="AV84" s="257"/>
      <c r="AW84" s="257"/>
      <c r="AX84" s="257"/>
      <c r="AY84" s="257"/>
      <c r="AZ84" s="257"/>
      <c r="BA84" s="257"/>
      <c r="BB84" s="257"/>
      <c r="BC84" s="257"/>
      <c r="BD84" s="257"/>
      <c r="BE84" s="257"/>
      <c r="BF84" s="257"/>
      <c r="BG84" s="257"/>
      <c r="BH84" s="257"/>
      <c r="BI84" s="257"/>
      <c r="BJ84" s="257"/>
      <c r="BK84" s="257"/>
      <c r="BL84" s="257"/>
      <c r="BM84" s="257"/>
      <c r="BN84" s="257"/>
      <c r="BO84" s="257"/>
      <c r="BP84" s="257"/>
      <c r="BQ84" s="257"/>
      <c r="BR84" s="257"/>
      <c r="BS84" s="257"/>
      <c r="BT84" s="257"/>
      <c r="BU84" s="257"/>
      <c r="BV84" s="257"/>
    </row>
    <row r="85" spans="1:74" s="223" customFormat="1" ht="28.5" customHeight="1" x14ac:dyDescent="0.2">
      <c r="A85" s="209">
        <v>79</v>
      </c>
      <c r="B85" s="220" t="s">
        <v>493</v>
      </c>
      <c r="C85" s="215" t="s">
        <v>494</v>
      </c>
      <c r="D85" s="220" t="s">
        <v>404</v>
      </c>
      <c r="E85" s="215" t="s">
        <v>447</v>
      </c>
      <c r="F85" s="215" t="s">
        <v>223</v>
      </c>
      <c r="G85" s="221">
        <v>10000</v>
      </c>
      <c r="H85" s="214">
        <v>0</v>
      </c>
      <c r="I85" s="221">
        <v>10000</v>
      </c>
      <c r="J85" s="214">
        <v>0</v>
      </c>
      <c r="K85" s="214">
        <v>0</v>
      </c>
      <c r="L85" s="214">
        <v>0</v>
      </c>
      <c r="M85" s="220">
        <v>0</v>
      </c>
      <c r="N85" s="214">
        <v>0</v>
      </c>
      <c r="O85" s="213">
        <f t="shared" si="8"/>
        <v>10000</v>
      </c>
      <c r="U85" s="265"/>
      <c r="V85" s="265"/>
      <c r="W85" s="265"/>
      <c r="X85" s="266"/>
      <c r="Y85" s="257"/>
      <c r="Z85" s="257"/>
      <c r="AA85" s="257"/>
      <c r="AB85" s="257"/>
      <c r="AC85" s="257"/>
      <c r="AD85" s="257"/>
      <c r="AE85" s="257"/>
      <c r="AF85" s="257"/>
      <c r="AG85" s="257"/>
      <c r="AH85" s="257"/>
      <c r="AI85" s="257"/>
      <c r="AJ85" s="257"/>
      <c r="AK85" s="257"/>
      <c r="AL85" s="257"/>
      <c r="AM85" s="257"/>
      <c r="AN85" s="257"/>
      <c r="AO85" s="257"/>
      <c r="AP85" s="257"/>
      <c r="AQ85" s="257"/>
      <c r="AR85" s="257"/>
      <c r="AS85" s="257"/>
      <c r="AT85" s="257"/>
      <c r="AU85" s="257"/>
      <c r="AV85" s="257"/>
      <c r="AW85" s="257"/>
      <c r="AX85" s="257"/>
      <c r="AY85" s="257"/>
      <c r="AZ85" s="257"/>
      <c r="BA85" s="257"/>
      <c r="BB85" s="257"/>
      <c r="BC85" s="257"/>
      <c r="BD85" s="257"/>
      <c r="BE85" s="257"/>
      <c r="BF85" s="257"/>
      <c r="BG85" s="257"/>
      <c r="BH85" s="257"/>
      <c r="BI85" s="257"/>
      <c r="BJ85" s="257"/>
      <c r="BK85" s="257"/>
      <c r="BL85" s="257"/>
      <c r="BM85" s="257"/>
      <c r="BN85" s="257"/>
      <c r="BO85" s="257"/>
      <c r="BP85" s="257"/>
      <c r="BQ85" s="257"/>
      <c r="BR85" s="257"/>
      <c r="BS85" s="257"/>
      <c r="BT85" s="257"/>
      <c r="BU85" s="257"/>
      <c r="BV85" s="257"/>
    </row>
    <row r="86" spans="1:74" s="223" customFormat="1" ht="28.5" customHeight="1" x14ac:dyDescent="0.2">
      <c r="A86" s="209">
        <v>80</v>
      </c>
      <c r="B86" s="220" t="s">
        <v>500</v>
      </c>
      <c r="C86" s="215" t="s">
        <v>494</v>
      </c>
      <c r="D86" s="220" t="s">
        <v>404</v>
      </c>
      <c r="E86" s="215" t="s">
        <v>447</v>
      </c>
      <c r="F86" s="215" t="s">
        <v>223</v>
      </c>
      <c r="G86" s="221">
        <v>12000</v>
      </c>
      <c r="H86" s="214">
        <v>0</v>
      </c>
      <c r="I86" s="221">
        <v>12000</v>
      </c>
      <c r="J86" s="214">
        <v>0</v>
      </c>
      <c r="K86" s="214">
        <v>0</v>
      </c>
      <c r="L86" s="214">
        <v>0</v>
      </c>
      <c r="M86" s="220">
        <v>0</v>
      </c>
      <c r="N86" s="214">
        <v>0</v>
      </c>
      <c r="O86" s="213">
        <f t="shared" si="8"/>
        <v>12000</v>
      </c>
      <c r="U86" s="265"/>
      <c r="V86" s="265"/>
      <c r="W86" s="265"/>
      <c r="X86" s="266"/>
      <c r="Y86" s="257"/>
      <c r="Z86" s="257"/>
      <c r="AA86" s="257"/>
      <c r="AB86" s="257"/>
      <c r="AC86" s="257"/>
      <c r="AD86" s="257"/>
      <c r="AE86" s="257"/>
      <c r="AF86" s="257"/>
      <c r="AG86" s="257"/>
      <c r="AH86" s="257"/>
      <c r="AI86" s="257"/>
      <c r="AJ86" s="257"/>
      <c r="AK86" s="257"/>
      <c r="AL86" s="257"/>
      <c r="AM86" s="257"/>
      <c r="AN86" s="257"/>
      <c r="AO86" s="257"/>
      <c r="AP86" s="257"/>
      <c r="AQ86" s="257"/>
      <c r="AR86" s="257"/>
      <c r="AS86" s="257"/>
      <c r="AT86" s="257"/>
      <c r="AU86" s="257"/>
      <c r="AV86" s="257"/>
      <c r="AW86" s="257"/>
      <c r="AX86" s="257"/>
      <c r="AY86" s="257"/>
      <c r="AZ86" s="257"/>
      <c r="BA86" s="257"/>
      <c r="BB86" s="257"/>
      <c r="BC86" s="257"/>
      <c r="BD86" s="257"/>
      <c r="BE86" s="257"/>
      <c r="BF86" s="257"/>
      <c r="BG86" s="257"/>
      <c r="BH86" s="257"/>
      <c r="BI86" s="257"/>
      <c r="BJ86" s="257"/>
      <c r="BK86" s="257"/>
      <c r="BL86" s="257"/>
      <c r="BM86" s="257"/>
      <c r="BN86" s="257"/>
      <c r="BO86" s="257"/>
      <c r="BP86" s="257"/>
      <c r="BQ86" s="257"/>
      <c r="BR86" s="257"/>
      <c r="BS86" s="257"/>
      <c r="BT86" s="257"/>
      <c r="BU86" s="257"/>
      <c r="BV86" s="257"/>
    </row>
    <row r="87" spans="1:74" s="223" customFormat="1" ht="28.5" customHeight="1" x14ac:dyDescent="0.2">
      <c r="A87" s="209">
        <v>81</v>
      </c>
      <c r="B87" s="220" t="s">
        <v>501</v>
      </c>
      <c r="C87" s="215" t="s">
        <v>494</v>
      </c>
      <c r="D87" s="220" t="s">
        <v>404</v>
      </c>
      <c r="E87" s="215" t="s">
        <v>447</v>
      </c>
      <c r="F87" s="215" t="s">
        <v>223</v>
      </c>
      <c r="G87" s="221">
        <v>13000</v>
      </c>
      <c r="H87" s="214"/>
      <c r="I87" s="221">
        <v>13000</v>
      </c>
      <c r="J87" s="214">
        <v>0</v>
      </c>
      <c r="K87" s="214">
        <v>0</v>
      </c>
      <c r="L87" s="214">
        <v>0</v>
      </c>
      <c r="M87" s="220">
        <v>0</v>
      </c>
      <c r="N87" s="214">
        <v>0</v>
      </c>
      <c r="O87" s="213">
        <f t="shared" si="8"/>
        <v>13000</v>
      </c>
      <c r="U87" s="265"/>
      <c r="V87" s="265"/>
      <c r="W87" s="265"/>
      <c r="X87" s="266"/>
      <c r="Y87" s="257"/>
      <c r="Z87" s="257"/>
      <c r="AA87" s="257"/>
      <c r="AB87" s="257"/>
      <c r="AC87" s="257"/>
      <c r="AD87" s="257"/>
      <c r="AE87" s="257"/>
      <c r="AF87" s="257"/>
      <c r="AG87" s="257"/>
      <c r="AH87" s="257"/>
      <c r="AI87" s="257"/>
      <c r="AJ87" s="257"/>
      <c r="AK87" s="257"/>
      <c r="AL87" s="257"/>
      <c r="AM87" s="257"/>
      <c r="AN87" s="257"/>
      <c r="AO87" s="257"/>
      <c r="AP87" s="257"/>
      <c r="AQ87" s="257"/>
      <c r="AR87" s="257"/>
      <c r="AS87" s="257"/>
      <c r="AT87" s="257"/>
      <c r="AU87" s="257"/>
      <c r="AV87" s="257"/>
      <c r="AW87" s="257"/>
      <c r="AX87" s="257"/>
      <c r="AY87" s="257"/>
      <c r="AZ87" s="257"/>
      <c r="BA87" s="257"/>
      <c r="BB87" s="257"/>
      <c r="BC87" s="257"/>
      <c r="BD87" s="257"/>
      <c r="BE87" s="257"/>
      <c r="BF87" s="257"/>
      <c r="BG87" s="257"/>
      <c r="BH87" s="257"/>
      <c r="BI87" s="257"/>
      <c r="BJ87" s="257"/>
      <c r="BK87" s="257"/>
      <c r="BL87" s="257"/>
      <c r="BM87" s="257"/>
      <c r="BN87" s="257"/>
      <c r="BO87" s="257"/>
      <c r="BP87" s="257"/>
      <c r="BQ87" s="257"/>
      <c r="BR87" s="257"/>
      <c r="BS87" s="257"/>
      <c r="BT87" s="257"/>
      <c r="BU87" s="257"/>
      <c r="BV87" s="257"/>
    </row>
    <row r="88" spans="1:74" s="223" customFormat="1" ht="28.5" customHeight="1" x14ac:dyDescent="0.2">
      <c r="A88" s="209">
        <v>82</v>
      </c>
      <c r="B88" s="220" t="s">
        <v>502</v>
      </c>
      <c r="C88" s="215" t="s">
        <v>494</v>
      </c>
      <c r="D88" s="220" t="s">
        <v>404</v>
      </c>
      <c r="E88" s="215" t="s">
        <v>447</v>
      </c>
      <c r="F88" s="215" t="s">
        <v>223</v>
      </c>
      <c r="G88" s="221">
        <v>13000</v>
      </c>
      <c r="H88" s="214"/>
      <c r="I88" s="221">
        <v>13000</v>
      </c>
      <c r="J88" s="214">
        <v>0</v>
      </c>
      <c r="K88" s="214">
        <v>0</v>
      </c>
      <c r="L88" s="214">
        <v>0</v>
      </c>
      <c r="M88" s="220">
        <v>0</v>
      </c>
      <c r="N88" s="214">
        <v>0</v>
      </c>
      <c r="O88" s="213">
        <f t="shared" si="8"/>
        <v>13000</v>
      </c>
      <c r="U88" s="265"/>
      <c r="V88" s="265"/>
      <c r="W88" s="265"/>
      <c r="X88" s="266"/>
      <c r="Y88" s="257"/>
      <c r="Z88" s="257"/>
      <c r="AA88" s="257"/>
      <c r="AB88" s="257"/>
      <c r="AC88" s="257"/>
      <c r="AD88" s="257"/>
      <c r="AE88" s="257"/>
      <c r="AF88" s="257"/>
      <c r="AG88" s="257"/>
      <c r="AH88" s="257"/>
      <c r="AI88" s="257"/>
      <c r="AJ88" s="257"/>
      <c r="AK88" s="257"/>
      <c r="AL88" s="257"/>
      <c r="AM88" s="257"/>
      <c r="AN88" s="257"/>
      <c r="AO88" s="257"/>
      <c r="AP88" s="257"/>
      <c r="AQ88" s="257"/>
      <c r="AR88" s="257"/>
      <c r="AS88" s="257"/>
      <c r="AT88" s="257"/>
      <c r="AU88" s="257"/>
      <c r="AV88" s="257"/>
      <c r="AW88" s="257"/>
      <c r="AX88" s="257"/>
      <c r="AY88" s="257"/>
      <c r="AZ88" s="257"/>
      <c r="BA88" s="257"/>
      <c r="BB88" s="257"/>
      <c r="BC88" s="257"/>
      <c r="BD88" s="257"/>
      <c r="BE88" s="257"/>
      <c r="BF88" s="257"/>
      <c r="BG88" s="257"/>
      <c r="BH88" s="257"/>
      <c r="BI88" s="257"/>
      <c r="BJ88" s="257"/>
      <c r="BK88" s="257"/>
      <c r="BL88" s="257"/>
      <c r="BM88" s="257"/>
      <c r="BN88" s="257"/>
      <c r="BO88" s="257"/>
      <c r="BP88" s="257"/>
      <c r="BQ88" s="257"/>
      <c r="BR88" s="257"/>
      <c r="BS88" s="257"/>
      <c r="BT88" s="257"/>
      <c r="BU88" s="257"/>
      <c r="BV88" s="257"/>
    </row>
    <row r="89" spans="1:74" s="223" customFormat="1" ht="28.5" customHeight="1" x14ac:dyDescent="0.2">
      <c r="A89" s="209">
        <v>83</v>
      </c>
      <c r="B89" s="220" t="s">
        <v>503</v>
      </c>
      <c r="C89" s="215" t="s">
        <v>494</v>
      </c>
      <c r="D89" s="220" t="s">
        <v>404</v>
      </c>
      <c r="E89" s="215" t="s">
        <v>447</v>
      </c>
      <c r="F89" s="215" t="s">
        <v>223</v>
      </c>
      <c r="G89" s="221">
        <v>12000</v>
      </c>
      <c r="H89" s="214"/>
      <c r="I89" s="221">
        <v>12000</v>
      </c>
      <c r="J89" s="214">
        <v>0</v>
      </c>
      <c r="K89" s="214">
        <v>0</v>
      </c>
      <c r="L89" s="214">
        <v>0</v>
      </c>
      <c r="M89" s="220">
        <v>0</v>
      </c>
      <c r="N89" s="214">
        <v>0</v>
      </c>
      <c r="O89" s="213">
        <f t="shared" si="8"/>
        <v>12000</v>
      </c>
      <c r="U89" s="265"/>
      <c r="V89" s="265"/>
      <c r="W89" s="265"/>
      <c r="X89" s="266"/>
      <c r="Y89" s="257"/>
      <c r="Z89" s="257"/>
      <c r="AA89" s="257"/>
      <c r="AB89" s="257"/>
      <c r="AC89" s="257"/>
      <c r="AD89" s="257"/>
      <c r="AE89" s="257"/>
      <c r="AF89" s="257"/>
      <c r="AG89" s="257"/>
      <c r="AH89" s="257"/>
      <c r="AI89" s="257"/>
      <c r="AJ89" s="257"/>
      <c r="AK89" s="257"/>
      <c r="AL89" s="257"/>
      <c r="AM89" s="257"/>
      <c r="AN89" s="257"/>
      <c r="AO89" s="257"/>
      <c r="AP89" s="257"/>
      <c r="AQ89" s="257"/>
      <c r="AR89" s="257"/>
      <c r="AS89" s="257"/>
      <c r="AT89" s="257"/>
      <c r="AU89" s="257"/>
      <c r="AV89" s="257"/>
      <c r="AW89" s="257"/>
      <c r="AX89" s="257"/>
      <c r="AY89" s="257"/>
      <c r="AZ89" s="257"/>
      <c r="BA89" s="257"/>
      <c r="BB89" s="257"/>
      <c r="BC89" s="257"/>
      <c r="BD89" s="257"/>
      <c r="BE89" s="257"/>
      <c r="BF89" s="257"/>
      <c r="BG89" s="257"/>
      <c r="BH89" s="257"/>
      <c r="BI89" s="257"/>
      <c r="BJ89" s="257"/>
      <c r="BK89" s="257"/>
      <c r="BL89" s="257"/>
      <c r="BM89" s="257"/>
      <c r="BN89" s="257"/>
      <c r="BO89" s="257"/>
      <c r="BP89" s="257"/>
      <c r="BQ89" s="257"/>
      <c r="BR89" s="257"/>
      <c r="BS89" s="257"/>
      <c r="BT89" s="257"/>
      <c r="BU89" s="257"/>
      <c r="BV89" s="257"/>
    </row>
    <row r="90" spans="1:74" s="223" customFormat="1" ht="28.5" customHeight="1" x14ac:dyDescent="0.2">
      <c r="A90" s="209">
        <v>84</v>
      </c>
      <c r="B90" s="220" t="s">
        <v>504</v>
      </c>
      <c r="C90" s="215" t="s">
        <v>494</v>
      </c>
      <c r="D90" s="220" t="s">
        <v>404</v>
      </c>
      <c r="E90" s="215" t="s">
        <v>447</v>
      </c>
      <c r="F90" s="215" t="s">
        <v>223</v>
      </c>
      <c r="G90" s="221">
        <v>12000</v>
      </c>
      <c r="H90" s="214"/>
      <c r="I90" s="221">
        <v>12000</v>
      </c>
      <c r="J90" s="214">
        <v>0</v>
      </c>
      <c r="K90" s="214">
        <v>0</v>
      </c>
      <c r="L90" s="214">
        <v>0</v>
      </c>
      <c r="M90" s="220">
        <v>0</v>
      </c>
      <c r="N90" s="214">
        <v>0</v>
      </c>
      <c r="O90" s="213">
        <f t="shared" si="8"/>
        <v>12000</v>
      </c>
      <c r="U90" s="265"/>
      <c r="V90" s="265"/>
      <c r="W90" s="265"/>
      <c r="X90" s="266"/>
      <c r="Y90" s="257"/>
      <c r="Z90" s="257"/>
      <c r="AA90" s="257"/>
      <c r="AB90" s="257"/>
      <c r="AC90" s="257"/>
      <c r="AD90" s="257"/>
      <c r="AE90" s="257"/>
      <c r="AF90" s="257"/>
      <c r="AG90" s="257"/>
      <c r="AH90" s="257"/>
      <c r="AI90" s="257"/>
      <c r="AJ90" s="257"/>
      <c r="AK90" s="257"/>
      <c r="AL90" s="257"/>
      <c r="AM90" s="257"/>
      <c r="AN90" s="257"/>
      <c r="AO90" s="257"/>
      <c r="AP90" s="257"/>
      <c r="AQ90" s="257"/>
      <c r="AR90" s="257"/>
      <c r="AS90" s="257"/>
      <c r="AT90" s="257"/>
      <c r="AU90" s="257"/>
      <c r="AV90" s="257"/>
      <c r="AW90" s="257"/>
      <c r="AX90" s="257"/>
      <c r="AY90" s="257"/>
      <c r="AZ90" s="257"/>
      <c r="BA90" s="257"/>
      <c r="BB90" s="257"/>
      <c r="BC90" s="257"/>
      <c r="BD90" s="257"/>
      <c r="BE90" s="257"/>
      <c r="BF90" s="257"/>
      <c r="BG90" s="257"/>
      <c r="BH90" s="257"/>
      <c r="BI90" s="257"/>
      <c r="BJ90" s="257"/>
      <c r="BK90" s="257"/>
      <c r="BL90" s="257"/>
      <c r="BM90" s="257"/>
      <c r="BN90" s="257"/>
      <c r="BO90" s="257"/>
      <c r="BP90" s="257"/>
      <c r="BQ90" s="257"/>
      <c r="BR90" s="257"/>
      <c r="BS90" s="257"/>
      <c r="BT90" s="257"/>
      <c r="BU90" s="257"/>
      <c r="BV90" s="257"/>
    </row>
    <row r="91" spans="1:74" s="223" customFormat="1" ht="28.5" customHeight="1" x14ac:dyDescent="0.2">
      <c r="A91" s="209">
        <v>85</v>
      </c>
      <c r="B91" s="220" t="s">
        <v>505</v>
      </c>
      <c r="C91" s="215" t="s">
        <v>494</v>
      </c>
      <c r="D91" s="220" t="s">
        <v>404</v>
      </c>
      <c r="E91" s="215" t="s">
        <v>447</v>
      </c>
      <c r="F91" s="215" t="s">
        <v>223</v>
      </c>
      <c r="G91" s="221">
        <v>13000</v>
      </c>
      <c r="H91" s="214"/>
      <c r="I91" s="221">
        <v>13000</v>
      </c>
      <c r="J91" s="214">
        <v>0</v>
      </c>
      <c r="K91" s="214">
        <v>0</v>
      </c>
      <c r="L91" s="214">
        <v>0</v>
      </c>
      <c r="M91" s="220">
        <v>0</v>
      </c>
      <c r="N91" s="214">
        <v>0</v>
      </c>
      <c r="O91" s="213">
        <f t="shared" si="8"/>
        <v>13000</v>
      </c>
      <c r="U91" s="265"/>
      <c r="V91" s="265"/>
      <c r="W91" s="265"/>
      <c r="X91" s="266"/>
      <c r="Y91" s="257"/>
      <c r="Z91" s="257"/>
      <c r="AA91" s="257"/>
      <c r="AB91" s="257"/>
      <c r="AC91" s="257"/>
      <c r="AD91" s="257"/>
      <c r="AE91" s="257"/>
      <c r="AF91" s="257"/>
      <c r="AG91" s="257"/>
      <c r="AH91" s="257"/>
      <c r="AI91" s="257"/>
      <c r="AJ91" s="257"/>
      <c r="AK91" s="257"/>
      <c r="AL91" s="257"/>
      <c r="AM91" s="257"/>
      <c r="AN91" s="257"/>
      <c r="AO91" s="257"/>
      <c r="AP91" s="257"/>
      <c r="AQ91" s="257"/>
      <c r="AR91" s="257"/>
      <c r="AS91" s="257"/>
      <c r="AT91" s="257"/>
      <c r="AU91" s="257"/>
      <c r="AV91" s="257"/>
      <c r="AW91" s="257"/>
      <c r="AX91" s="257"/>
      <c r="AY91" s="257"/>
      <c r="AZ91" s="257"/>
      <c r="BA91" s="257"/>
      <c r="BB91" s="257"/>
      <c r="BC91" s="257"/>
      <c r="BD91" s="257"/>
      <c r="BE91" s="257"/>
      <c r="BF91" s="257"/>
      <c r="BG91" s="257"/>
      <c r="BH91" s="257"/>
      <c r="BI91" s="257"/>
      <c r="BJ91" s="257"/>
      <c r="BK91" s="257"/>
      <c r="BL91" s="257"/>
      <c r="BM91" s="257"/>
      <c r="BN91" s="257"/>
      <c r="BO91" s="257"/>
      <c r="BP91" s="257"/>
      <c r="BQ91" s="257"/>
      <c r="BR91" s="257"/>
      <c r="BS91" s="257"/>
      <c r="BT91" s="257"/>
      <c r="BU91" s="257"/>
      <c r="BV91" s="257"/>
    </row>
    <row r="92" spans="1:74" s="223" customFormat="1" ht="28.5" customHeight="1" x14ac:dyDescent="0.2">
      <c r="A92" s="209">
        <v>86</v>
      </c>
      <c r="B92" s="220" t="s">
        <v>506</v>
      </c>
      <c r="C92" s="215" t="s">
        <v>494</v>
      </c>
      <c r="D92" s="220" t="s">
        <v>404</v>
      </c>
      <c r="E92" s="215" t="s">
        <v>447</v>
      </c>
      <c r="F92" s="215" t="s">
        <v>223</v>
      </c>
      <c r="G92" s="221">
        <v>13000</v>
      </c>
      <c r="H92" s="214"/>
      <c r="I92" s="221">
        <v>13000</v>
      </c>
      <c r="J92" s="214">
        <v>0</v>
      </c>
      <c r="K92" s="214">
        <v>0</v>
      </c>
      <c r="L92" s="214">
        <v>0</v>
      </c>
      <c r="M92" s="220">
        <v>0</v>
      </c>
      <c r="N92" s="214">
        <v>0</v>
      </c>
      <c r="O92" s="213">
        <f t="shared" si="8"/>
        <v>13000</v>
      </c>
      <c r="U92" s="265"/>
      <c r="V92" s="265"/>
      <c r="W92" s="265"/>
      <c r="X92" s="266"/>
      <c r="Y92" s="257"/>
      <c r="Z92" s="257"/>
      <c r="AA92" s="257"/>
      <c r="AB92" s="257"/>
      <c r="AC92" s="257"/>
      <c r="AD92" s="257"/>
      <c r="AE92" s="257"/>
      <c r="AF92" s="257"/>
      <c r="AG92" s="257"/>
      <c r="AH92" s="257"/>
      <c r="AI92" s="257"/>
      <c r="AJ92" s="257"/>
      <c r="AK92" s="257"/>
      <c r="AL92" s="257"/>
      <c r="AM92" s="257"/>
      <c r="AN92" s="257"/>
      <c r="AO92" s="257"/>
      <c r="AP92" s="257"/>
      <c r="AQ92" s="257"/>
      <c r="AR92" s="257"/>
      <c r="AS92" s="257"/>
      <c r="AT92" s="257"/>
      <c r="AU92" s="257"/>
      <c r="AV92" s="257"/>
      <c r="AW92" s="257"/>
      <c r="AX92" s="257"/>
      <c r="AY92" s="257"/>
      <c r="AZ92" s="257"/>
      <c r="BA92" s="257"/>
      <c r="BB92" s="257"/>
      <c r="BC92" s="257"/>
      <c r="BD92" s="257"/>
      <c r="BE92" s="257"/>
      <c r="BF92" s="257"/>
      <c r="BG92" s="257"/>
      <c r="BH92" s="257"/>
      <c r="BI92" s="257"/>
      <c r="BJ92" s="257"/>
      <c r="BK92" s="257"/>
      <c r="BL92" s="257"/>
      <c r="BM92" s="257"/>
      <c r="BN92" s="257"/>
      <c r="BO92" s="257"/>
      <c r="BP92" s="257"/>
      <c r="BQ92" s="257"/>
      <c r="BR92" s="257"/>
      <c r="BS92" s="257"/>
      <c r="BT92" s="257"/>
      <c r="BU92" s="257"/>
      <c r="BV92" s="257"/>
    </row>
    <row r="93" spans="1:74" s="223" customFormat="1" ht="28.5" customHeight="1" x14ac:dyDescent="0.2">
      <c r="A93" s="209">
        <v>87</v>
      </c>
      <c r="B93" s="220" t="s">
        <v>507</v>
      </c>
      <c r="C93" s="215" t="s">
        <v>494</v>
      </c>
      <c r="D93" s="220" t="s">
        <v>404</v>
      </c>
      <c r="E93" s="215" t="s">
        <v>447</v>
      </c>
      <c r="F93" s="215" t="s">
        <v>223</v>
      </c>
      <c r="G93" s="221">
        <v>13000</v>
      </c>
      <c r="H93" s="214"/>
      <c r="I93" s="221">
        <v>13000</v>
      </c>
      <c r="J93" s="214">
        <v>0</v>
      </c>
      <c r="K93" s="214">
        <v>0</v>
      </c>
      <c r="L93" s="214">
        <v>0</v>
      </c>
      <c r="M93" s="220">
        <v>0</v>
      </c>
      <c r="N93" s="214">
        <v>0</v>
      </c>
      <c r="O93" s="213">
        <f t="shared" si="8"/>
        <v>13000</v>
      </c>
      <c r="U93" s="265"/>
      <c r="V93" s="265"/>
      <c r="W93" s="265"/>
      <c r="X93" s="266"/>
      <c r="Y93" s="257"/>
      <c r="Z93" s="257"/>
      <c r="AA93" s="257"/>
      <c r="AB93" s="257"/>
      <c r="AC93" s="257"/>
      <c r="AD93" s="257"/>
      <c r="AE93" s="257"/>
      <c r="AF93" s="257"/>
      <c r="AG93" s="257"/>
      <c r="AH93" s="257"/>
      <c r="AI93" s="257"/>
      <c r="AJ93" s="257"/>
      <c r="AK93" s="257"/>
      <c r="AL93" s="257"/>
      <c r="AM93" s="257"/>
      <c r="AN93" s="257"/>
      <c r="AO93" s="257"/>
      <c r="AP93" s="257"/>
      <c r="AQ93" s="257"/>
      <c r="AR93" s="257"/>
      <c r="AS93" s="257"/>
      <c r="AT93" s="257"/>
      <c r="AU93" s="257"/>
      <c r="AV93" s="257"/>
      <c r="AW93" s="257"/>
      <c r="AX93" s="257"/>
      <c r="AY93" s="257"/>
      <c r="AZ93" s="257"/>
      <c r="BA93" s="257"/>
      <c r="BB93" s="257"/>
      <c r="BC93" s="257"/>
      <c r="BD93" s="257"/>
      <c r="BE93" s="257"/>
      <c r="BF93" s="257"/>
      <c r="BG93" s="257"/>
      <c r="BH93" s="257"/>
      <c r="BI93" s="257"/>
      <c r="BJ93" s="257"/>
      <c r="BK93" s="257"/>
      <c r="BL93" s="257"/>
      <c r="BM93" s="257"/>
      <c r="BN93" s="257"/>
      <c r="BO93" s="257"/>
      <c r="BP93" s="257"/>
      <c r="BQ93" s="257"/>
      <c r="BR93" s="257"/>
      <c r="BS93" s="257"/>
      <c r="BT93" s="257"/>
      <c r="BU93" s="257"/>
      <c r="BV93" s="257"/>
    </row>
    <row r="94" spans="1:74" s="223" customFormat="1" ht="28.5" customHeight="1" x14ac:dyDescent="0.2">
      <c r="A94" s="209">
        <v>88</v>
      </c>
      <c r="B94" s="220" t="s">
        <v>508</v>
      </c>
      <c r="C94" s="215" t="s">
        <v>494</v>
      </c>
      <c r="D94" s="220" t="s">
        <v>404</v>
      </c>
      <c r="E94" s="215" t="s">
        <v>447</v>
      </c>
      <c r="F94" s="215" t="s">
        <v>223</v>
      </c>
      <c r="G94" s="221">
        <v>12000</v>
      </c>
      <c r="H94" s="214"/>
      <c r="I94" s="221">
        <v>12000</v>
      </c>
      <c r="J94" s="214">
        <v>0</v>
      </c>
      <c r="K94" s="214">
        <v>0</v>
      </c>
      <c r="L94" s="214">
        <v>0</v>
      </c>
      <c r="M94" s="220">
        <v>0</v>
      </c>
      <c r="N94" s="214">
        <v>0</v>
      </c>
      <c r="O94" s="213">
        <f t="shared" si="8"/>
        <v>12000</v>
      </c>
      <c r="U94" s="265"/>
      <c r="V94" s="265"/>
      <c r="W94" s="265"/>
      <c r="X94" s="266"/>
      <c r="Y94" s="257"/>
      <c r="Z94" s="257"/>
      <c r="AA94" s="257"/>
      <c r="AB94" s="257"/>
      <c r="AC94" s="257"/>
      <c r="AD94" s="257"/>
      <c r="AE94" s="257"/>
      <c r="AF94" s="257"/>
      <c r="AG94" s="257"/>
      <c r="AH94" s="257"/>
      <c r="AI94" s="257"/>
      <c r="AJ94" s="257"/>
      <c r="AK94" s="257"/>
      <c r="AL94" s="257"/>
      <c r="AM94" s="257"/>
      <c r="AN94" s="257"/>
      <c r="AO94" s="257"/>
      <c r="AP94" s="257"/>
      <c r="AQ94" s="257"/>
      <c r="AR94" s="257"/>
      <c r="AS94" s="257"/>
      <c r="AT94" s="257"/>
      <c r="AU94" s="257"/>
      <c r="AV94" s="257"/>
      <c r="AW94" s="257"/>
      <c r="AX94" s="257"/>
      <c r="AY94" s="257"/>
      <c r="AZ94" s="257"/>
      <c r="BA94" s="257"/>
      <c r="BB94" s="257"/>
      <c r="BC94" s="257"/>
      <c r="BD94" s="257"/>
      <c r="BE94" s="257"/>
      <c r="BF94" s="257"/>
      <c r="BG94" s="257"/>
      <c r="BH94" s="257"/>
      <c r="BI94" s="257"/>
      <c r="BJ94" s="257"/>
      <c r="BK94" s="257"/>
      <c r="BL94" s="257"/>
      <c r="BM94" s="257"/>
      <c r="BN94" s="257"/>
      <c r="BO94" s="257"/>
      <c r="BP94" s="257"/>
      <c r="BQ94" s="257"/>
      <c r="BR94" s="257"/>
      <c r="BS94" s="257"/>
      <c r="BT94" s="257"/>
      <c r="BU94" s="257"/>
      <c r="BV94" s="257"/>
    </row>
    <row r="95" spans="1:74" s="223" customFormat="1" ht="28.5" customHeight="1" x14ac:dyDescent="0.2">
      <c r="A95" s="209">
        <v>89</v>
      </c>
      <c r="B95" s="220" t="s">
        <v>509</v>
      </c>
      <c r="C95" s="215" t="s">
        <v>494</v>
      </c>
      <c r="D95" s="220" t="s">
        <v>404</v>
      </c>
      <c r="E95" s="215" t="s">
        <v>447</v>
      </c>
      <c r="F95" s="215" t="s">
        <v>223</v>
      </c>
      <c r="G95" s="221">
        <v>13000</v>
      </c>
      <c r="H95" s="214"/>
      <c r="I95" s="221">
        <v>13000</v>
      </c>
      <c r="J95" s="214">
        <v>0</v>
      </c>
      <c r="K95" s="214">
        <v>0</v>
      </c>
      <c r="L95" s="214">
        <v>0</v>
      </c>
      <c r="M95" s="220">
        <v>0</v>
      </c>
      <c r="N95" s="214">
        <v>0</v>
      </c>
      <c r="O95" s="213">
        <f t="shared" si="8"/>
        <v>13000</v>
      </c>
      <c r="U95" s="265"/>
      <c r="V95" s="265"/>
      <c r="W95" s="265"/>
      <c r="X95" s="266"/>
      <c r="Y95" s="257"/>
      <c r="Z95" s="257"/>
      <c r="AA95" s="257"/>
      <c r="AB95" s="257"/>
      <c r="AC95" s="257"/>
      <c r="AD95" s="257"/>
      <c r="AE95" s="257"/>
      <c r="AF95" s="257"/>
      <c r="AG95" s="257"/>
      <c r="AH95" s="257"/>
      <c r="AI95" s="257"/>
      <c r="AJ95" s="257"/>
      <c r="AK95" s="257"/>
      <c r="AL95" s="257"/>
      <c r="AM95" s="257"/>
      <c r="AN95" s="257"/>
      <c r="AO95" s="257"/>
      <c r="AP95" s="257"/>
      <c r="AQ95" s="257"/>
      <c r="AR95" s="257"/>
      <c r="AS95" s="257"/>
      <c r="AT95" s="257"/>
      <c r="AU95" s="257"/>
      <c r="AV95" s="257"/>
      <c r="AW95" s="257"/>
      <c r="AX95" s="257"/>
      <c r="AY95" s="257"/>
      <c r="AZ95" s="257"/>
      <c r="BA95" s="257"/>
      <c r="BB95" s="257"/>
      <c r="BC95" s="257"/>
      <c r="BD95" s="257"/>
      <c r="BE95" s="257"/>
      <c r="BF95" s="257"/>
      <c r="BG95" s="257"/>
      <c r="BH95" s="257"/>
      <c r="BI95" s="257"/>
      <c r="BJ95" s="257"/>
      <c r="BK95" s="257"/>
      <c r="BL95" s="257"/>
      <c r="BM95" s="257"/>
      <c r="BN95" s="257"/>
      <c r="BO95" s="257"/>
      <c r="BP95" s="257"/>
      <c r="BQ95" s="257"/>
      <c r="BR95" s="257"/>
      <c r="BS95" s="257"/>
      <c r="BT95" s="257"/>
      <c r="BU95" s="257"/>
      <c r="BV95" s="257"/>
    </row>
    <row r="96" spans="1:74" s="223" customFormat="1" ht="28.5" customHeight="1" x14ac:dyDescent="0.2">
      <c r="A96" s="209">
        <v>90</v>
      </c>
      <c r="B96" s="220" t="s">
        <v>510</v>
      </c>
      <c r="C96" s="215" t="s">
        <v>494</v>
      </c>
      <c r="D96" s="220" t="s">
        <v>404</v>
      </c>
      <c r="E96" s="215" t="s">
        <v>447</v>
      </c>
      <c r="F96" s="215" t="s">
        <v>223</v>
      </c>
      <c r="G96" s="221">
        <v>12000</v>
      </c>
      <c r="H96" s="214"/>
      <c r="I96" s="221">
        <v>12000</v>
      </c>
      <c r="J96" s="214">
        <v>0</v>
      </c>
      <c r="K96" s="214">
        <v>0</v>
      </c>
      <c r="L96" s="214">
        <v>0</v>
      </c>
      <c r="M96" s="220">
        <v>0</v>
      </c>
      <c r="N96" s="214">
        <v>0</v>
      </c>
      <c r="O96" s="213">
        <f t="shared" si="8"/>
        <v>12000</v>
      </c>
      <c r="U96" s="265"/>
      <c r="V96" s="265"/>
      <c r="W96" s="265"/>
      <c r="X96" s="266"/>
      <c r="Y96" s="257"/>
      <c r="Z96" s="257"/>
      <c r="AA96" s="257"/>
      <c r="AB96" s="257"/>
      <c r="AC96" s="257"/>
      <c r="AD96" s="257"/>
      <c r="AE96" s="257"/>
      <c r="AF96" s="257"/>
      <c r="AG96" s="257"/>
      <c r="AH96" s="257"/>
      <c r="AI96" s="257"/>
      <c r="AJ96" s="257"/>
      <c r="AK96" s="257"/>
      <c r="AL96" s="257"/>
      <c r="AM96" s="257"/>
      <c r="AN96" s="257"/>
      <c r="AO96" s="257"/>
      <c r="AP96" s="257"/>
      <c r="AQ96" s="257"/>
      <c r="AR96" s="257"/>
      <c r="AS96" s="257"/>
      <c r="AT96" s="257"/>
      <c r="AU96" s="257"/>
      <c r="AV96" s="257"/>
      <c r="AW96" s="257"/>
      <c r="AX96" s="257"/>
      <c r="AY96" s="257"/>
      <c r="AZ96" s="257"/>
      <c r="BA96" s="257"/>
      <c r="BB96" s="257"/>
      <c r="BC96" s="257"/>
      <c r="BD96" s="257"/>
      <c r="BE96" s="257"/>
      <c r="BF96" s="257"/>
      <c r="BG96" s="257"/>
      <c r="BH96" s="257"/>
      <c r="BI96" s="257"/>
      <c r="BJ96" s="257"/>
      <c r="BK96" s="257"/>
      <c r="BL96" s="257"/>
      <c r="BM96" s="257"/>
      <c r="BN96" s="257"/>
      <c r="BO96" s="257"/>
      <c r="BP96" s="257"/>
      <c r="BQ96" s="257"/>
      <c r="BR96" s="257"/>
      <c r="BS96" s="257"/>
      <c r="BT96" s="257"/>
      <c r="BU96" s="257"/>
      <c r="BV96" s="257"/>
    </row>
    <row r="97" spans="1:74" s="223" customFormat="1" ht="28.5" customHeight="1" x14ac:dyDescent="0.2">
      <c r="A97" s="209">
        <v>91</v>
      </c>
      <c r="B97" s="220" t="s">
        <v>511</v>
      </c>
      <c r="C97" s="215" t="s">
        <v>494</v>
      </c>
      <c r="D97" s="220" t="s">
        <v>404</v>
      </c>
      <c r="E97" s="215" t="s">
        <v>447</v>
      </c>
      <c r="F97" s="215" t="s">
        <v>223</v>
      </c>
      <c r="G97" s="221">
        <v>16000</v>
      </c>
      <c r="H97" s="214"/>
      <c r="I97" s="221">
        <v>16000</v>
      </c>
      <c r="J97" s="214">
        <v>0</v>
      </c>
      <c r="K97" s="214">
        <v>0</v>
      </c>
      <c r="L97" s="214">
        <v>0</v>
      </c>
      <c r="M97" s="220">
        <v>0</v>
      </c>
      <c r="N97" s="214">
        <v>0</v>
      </c>
      <c r="O97" s="213">
        <f t="shared" si="8"/>
        <v>16000</v>
      </c>
      <c r="U97" s="265"/>
      <c r="V97" s="265"/>
      <c r="W97" s="265"/>
      <c r="X97" s="266"/>
      <c r="Y97" s="257"/>
      <c r="Z97" s="257"/>
      <c r="AA97" s="257"/>
      <c r="AB97" s="257"/>
      <c r="AC97" s="257"/>
      <c r="AD97" s="257"/>
      <c r="AE97" s="257"/>
      <c r="AF97" s="257"/>
      <c r="AG97" s="257"/>
      <c r="AH97" s="257"/>
      <c r="AI97" s="257"/>
      <c r="AJ97" s="257"/>
      <c r="AK97" s="257"/>
      <c r="AL97" s="257"/>
      <c r="AM97" s="257"/>
      <c r="AN97" s="257"/>
      <c r="AO97" s="257"/>
      <c r="AP97" s="257"/>
      <c r="AQ97" s="257"/>
      <c r="AR97" s="257"/>
      <c r="AS97" s="257"/>
      <c r="AT97" s="257"/>
      <c r="AU97" s="257"/>
      <c r="AV97" s="257"/>
      <c r="AW97" s="257"/>
      <c r="AX97" s="257"/>
      <c r="AY97" s="257"/>
      <c r="AZ97" s="257"/>
      <c r="BA97" s="257"/>
      <c r="BB97" s="257"/>
      <c r="BC97" s="257"/>
      <c r="BD97" s="257"/>
      <c r="BE97" s="257"/>
      <c r="BF97" s="257"/>
      <c r="BG97" s="257"/>
      <c r="BH97" s="257"/>
      <c r="BI97" s="257"/>
      <c r="BJ97" s="257"/>
      <c r="BK97" s="257"/>
      <c r="BL97" s="257"/>
      <c r="BM97" s="257"/>
      <c r="BN97" s="257"/>
      <c r="BO97" s="257"/>
      <c r="BP97" s="257"/>
      <c r="BQ97" s="257"/>
      <c r="BR97" s="257"/>
      <c r="BS97" s="257"/>
      <c r="BT97" s="257"/>
      <c r="BU97" s="257"/>
      <c r="BV97" s="257"/>
    </row>
    <row r="98" spans="1:74" s="223" customFormat="1" ht="28.5" customHeight="1" x14ac:dyDescent="0.2">
      <c r="A98" s="209">
        <v>92</v>
      </c>
      <c r="B98" s="220" t="s">
        <v>512</v>
      </c>
      <c r="C98" s="215" t="s">
        <v>494</v>
      </c>
      <c r="D98" s="220" t="s">
        <v>404</v>
      </c>
      <c r="E98" s="215" t="s">
        <v>447</v>
      </c>
      <c r="F98" s="215" t="s">
        <v>223</v>
      </c>
      <c r="G98" s="221">
        <v>13000</v>
      </c>
      <c r="H98" s="214"/>
      <c r="I98" s="221">
        <v>13000</v>
      </c>
      <c r="J98" s="214">
        <v>0</v>
      </c>
      <c r="K98" s="214">
        <v>0</v>
      </c>
      <c r="L98" s="214">
        <v>0</v>
      </c>
      <c r="M98" s="220">
        <v>0</v>
      </c>
      <c r="N98" s="214">
        <v>0</v>
      </c>
      <c r="O98" s="213">
        <f t="shared" si="8"/>
        <v>13000</v>
      </c>
      <c r="U98" s="265"/>
      <c r="V98" s="265"/>
      <c r="W98" s="265"/>
      <c r="X98" s="266"/>
      <c r="Y98" s="257"/>
      <c r="Z98" s="257"/>
      <c r="AA98" s="257"/>
      <c r="AB98" s="257"/>
      <c r="AC98" s="257"/>
      <c r="AD98" s="257"/>
      <c r="AE98" s="257"/>
      <c r="AF98" s="257"/>
      <c r="AG98" s="257"/>
      <c r="AH98" s="257"/>
      <c r="AI98" s="257"/>
      <c r="AJ98" s="257"/>
      <c r="AK98" s="257"/>
      <c r="AL98" s="257"/>
      <c r="AM98" s="257"/>
      <c r="AN98" s="257"/>
      <c r="AO98" s="257"/>
      <c r="AP98" s="257"/>
      <c r="AQ98" s="257"/>
      <c r="AR98" s="257"/>
      <c r="AS98" s="257"/>
      <c r="AT98" s="257"/>
      <c r="AU98" s="257"/>
      <c r="AV98" s="257"/>
      <c r="AW98" s="257"/>
      <c r="AX98" s="257"/>
      <c r="AY98" s="257"/>
      <c r="AZ98" s="257"/>
      <c r="BA98" s="257"/>
      <c r="BB98" s="257"/>
      <c r="BC98" s="257"/>
      <c r="BD98" s="257"/>
      <c r="BE98" s="257"/>
      <c r="BF98" s="257"/>
      <c r="BG98" s="257"/>
      <c r="BH98" s="257"/>
      <c r="BI98" s="257"/>
      <c r="BJ98" s="257"/>
      <c r="BK98" s="257"/>
      <c r="BL98" s="257"/>
      <c r="BM98" s="257"/>
      <c r="BN98" s="257"/>
      <c r="BO98" s="257"/>
      <c r="BP98" s="257"/>
      <c r="BQ98" s="257"/>
      <c r="BR98" s="257"/>
      <c r="BS98" s="257"/>
      <c r="BT98" s="257"/>
      <c r="BU98" s="257"/>
      <c r="BV98" s="257"/>
    </row>
    <row r="99" spans="1:74" s="16" customFormat="1" ht="28.5" customHeight="1" x14ac:dyDescent="0.2">
      <c r="A99" s="209">
        <v>93</v>
      </c>
      <c r="B99" s="220" t="s">
        <v>513</v>
      </c>
      <c r="C99" s="215" t="s">
        <v>494</v>
      </c>
      <c r="D99" s="220" t="s">
        <v>404</v>
      </c>
      <c r="E99" s="215" t="s">
        <v>447</v>
      </c>
      <c r="F99" s="215" t="s">
        <v>223</v>
      </c>
      <c r="G99" s="221">
        <v>16000</v>
      </c>
      <c r="H99" s="214"/>
      <c r="I99" s="221">
        <f>+G99</f>
        <v>16000</v>
      </c>
      <c r="J99" s="214">
        <v>0</v>
      </c>
      <c r="K99" s="214">
        <v>0</v>
      </c>
      <c r="L99" s="214">
        <v>0</v>
      </c>
      <c r="M99" s="220">
        <v>0</v>
      </c>
      <c r="N99" s="214">
        <v>0</v>
      </c>
      <c r="O99" s="213">
        <f t="shared" si="8"/>
        <v>16000</v>
      </c>
      <c r="U99" s="265"/>
      <c r="V99" s="265"/>
      <c r="W99" s="265"/>
      <c r="X99" s="266"/>
      <c r="Y99" s="257"/>
      <c r="Z99" s="257"/>
      <c r="AA99" s="257"/>
      <c r="AB99" s="257"/>
      <c r="AC99" s="257"/>
      <c r="AD99" s="257"/>
      <c r="AE99" s="257"/>
      <c r="AF99" s="257"/>
      <c r="AG99" s="257"/>
      <c r="AH99" s="257"/>
      <c r="AI99" s="257"/>
      <c r="AJ99" s="257"/>
      <c r="AK99" s="257"/>
      <c r="AL99" s="257"/>
      <c r="AM99" s="257"/>
      <c r="AN99" s="257"/>
      <c r="AO99" s="257"/>
      <c r="AP99" s="257"/>
      <c r="AQ99" s="257"/>
      <c r="AR99" s="257"/>
      <c r="AS99" s="257"/>
      <c r="AT99" s="257"/>
      <c r="AU99" s="257"/>
      <c r="AV99" s="257"/>
      <c r="AW99" s="257"/>
      <c r="AX99" s="257"/>
      <c r="AY99" s="257"/>
      <c r="AZ99" s="257"/>
      <c r="BA99" s="257"/>
      <c r="BB99" s="257"/>
      <c r="BC99" s="257"/>
      <c r="BD99" s="257"/>
      <c r="BE99" s="257"/>
      <c r="BF99" s="257"/>
      <c r="BG99" s="257"/>
      <c r="BH99" s="257"/>
      <c r="BI99" s="257"/>
      <c r="BJ99" s="257"/>
      <c r="BK99" s="257"/>
      <c r="BL99" s="257"/>
      <c r="BM99" s="257"/>
      <c r="BN99" s="257"/>
      <c r="BO99" s="257"/>
      <c r="BP99" s="257"/>
      <c r="BQ99" s="257"/>
      <c r="BR99" s="257"/>
      <c r="BS99" s="257"/>
      <c r="BT99" s="257"/>
      <c r="BU99" s="257"/>
      <c r="BV99" s="257"/>
    </row>
    <row r="100" spans="1:74" s="16" customFormat="1" ht="28.5" customHeight="1" x14ac:dyDescent="0.2">
      <c r="A100" s="209">
        <v>94</v>
      </c>
      <c r="B100" s="220" t="s">
        <v>515</v>
      </c>
      <c r="C100" s="215" t="s">
        <v>494</v>
      </c>
      <c r="D100" s="220" t="s">
        <v>404</v>
      </c>
      <c r="E100" s="215" t="s">
        <v>447</v>
      </c>
      <c r="F100" s="215" t="s">
        <v>223</v>
      </c>
      <c r="G100" s="221">
        <v>10000</v>
      </c>
      <c r="H100" s="214"/>
      <c r="I100" s="221"/>
      <c r="J100" s="214"/>
      <c r="K100" s="214"/>
      <c r="L100" s="214"/>
      <c r="M100" s="220"/>
      <c r="N100" s="214"/>
      <c r="O100" s="213">
        <f>+G100</f>
        <v>10000</v>
      </c>
      <c r="U100" s="265"/>
      <c r="V100" s="265"/>
      <c r="W100" s="265"/>
      <c r="X100" s="266"/>
      <c r="Y100" s="257"/>
      <c r="Z100" s="257"/>
      <c r="AA100" s="257"/>
      <c r="AB100" s="257"/>
      <c r="AC100" s="257"/>
      <c r="AD100" s="257"/>
      <c r="AE100" s="257"/>
      <c r="AF100" s="257"/>
      <c r="AG100" s="257"/>
      <c r="AH100" s="257"/>
      <c r="AI100" s="257"/>
      <c r="AJ100" s="257"/>
      <c r="AK100" s="257"/>
      <c r="AL100" s="257"/>
      <c r="AM100" s="257"/>
      <c r="AN100" s="257"/>
      <c r="AO100" s="257"/>
      <c r="AP100" s="257"/>
      <c r="AQ100" s="257"/>
      <c r="AR100" s="257"/>
      <c r="AS100" s="257"/>
      <c r="AT100" s="257"/>
      <c r="AU100" s="257"/>
      <c r="AV100" s="257"/>
      <c r="AW100" s="257"/>
      <c r="AX100" s="257"/>
      <c r="AY100" s="257"/>
      <c r="AZ100" s="257"/>
      <c r="BA100" s="257"/>
      <c r="BB100" s="257"/>
      <c r="BC100" s="257"/>
      <c r="BD100" s="257"/>
      <c r="BE100" s="257"/>
      <c r="BF100" s="257"/>
      <c r="BG100" s="257"/>
      <c r="BH100" s="257"/>
      <c r="BI100" s="257"/>
      <c r="BJ100" s="257"/>
      <c r="BK100" s="257"/>
      <c r="BL100" s="257"/>
      <c r="BM100" s="257"/>
      <c r="BN100" s="257"/>
      <c r="BO100" s="257"/>
      <c r="BP100" s="257"/>
      <c r="BQ100" s="257"/>
      <c r="BR100" s="257"/>
      <c r="BS100" s="257"/>
      <c r="BT100" s="257"/>
      <c r="BU100" s="257"/>
      <c r="BV100" s="257"/>
    </row>
    <row r="101" spans="1:74" s="224" customFormat="1" ht="28.5" customHeight="1" x14ac:dyDescent="0.2">
      <c r="A101" s="209">
        <v>95</v>
      </c>
      <c r="B101" s="225" t="s">
        <v>495</v>
      </c>
      <c r="C101" s="215" t="s">
        <v>514</v>
      </c>
      <c r="D101" s="225" t="s">
        <v>404</v>
      </c>
      <c r="E101" s="215" t="s">
        <v>447</v>
      </c>
      <c r="F101" s="215" t="s">
        <v>222</v>
      </c>
      <c r="G101" s="213">
        <v>10000</v>
      </c>
      <c r="H101" s="214"/>
      <c r="I101" s="217">
        <f t="shared" ref="I101:I106" si="9">+G101</f>
        <v>10000</v>
      </c>
      <c r="J101" s="214">
        <v>0</v>
      </c>
      <c r="K101" s="214">
        <v>0</v>
      </c>
      <c r="L101" s="214">
        <v>0</v>
      </c>
      <c r="M101" s="225">
        <v>0</v>
      </c>
      <c r="N101" s="214">
        <v>0</v>
      </c>
      <c r="O101" s="213">
        <f>+I101</f>
        <v>10000</v>
      </c>
      <c r="U101" s="267"/>
      <c r="V101" s="267"/>
      <c r="W101" s="267"/>
      <c r="X101" s="268"/>
      <c r="Y101" s="258"/>
      <c r="Z101" s="258"/>
      <c r="AA101" s="258"/>
      <c r="AB101" s="258"/>
      <c r="AC101" s="258"/>
      <c r="AD101" s="258"/>
      <c r="AE101" s="258"/>
      <c r="AF101" s="258"/>
      <c r="AG101" s="258"/>
      <c r="AH101" s="258"/>
      <c r="AI101" s="258"/>
      <c r="AJ101" s="258"/>
      <c r="AK101" s="258"/>
      <c r="AL101" s="258"/>
      <c r="AM101" s="258"/>
      <c r="AN101" s="258"/>
      <c r="AO101" s="258"/>
      <c r="AP101" s="258"/>
      <c r="AQ101" s="258"/>
      <c r="AR101" s="258"/>
      <c r="AS101" s="258"/>
      <c r="AT101" s="258"/>
      <c r="AU101" s="258"/>
      <c r="AV101" s="258"/>
      <c r="AW101" s="258"/>
      <c r="AX101" s="258"/>
      <c r="AY101" s="258"/>
      <c r="AZ101" s="258"/>
      <c r="BA101" s="258"/>
      <c r="BB101" s="258"/>
      <c r="BC101" s="258"/>
      <c r="BD101" s="258"/>
      <c r="BE101" s="258"/>
      <c r="BF101" s="258"/>
      <c r="BG101" s="258"/>
      <c r="BH101" s="258"/>
      <c r="BI101" s="258"/>
      <c r="BJ101" s="258"/>
      <c r="BK101" s="258"/>
      <c r="BL101" s="258"/>
      <c r="BM101" s="258"/>
      <c r="BN101" s="258"/>
      <c r="BO101" s="258"/>
      <c r="BP101" s="258"/>
      <c r="BQ101" s="258"/>
      <c r="BR101" s="258"/>
      <c r="BS101" s="258"/>
      <c r="BT101" s="258"/>
      <c r="BU101" s="258"/>
      <c r="BV101" s="258"/>
    </row>
    <row r="102" spans="1:74" s="16" customFormat="1" ht="28.5" customHeight="1" x14ac:dyDescent="0.2">
      <c r="A102" s="209">
        <v>96</v>
      </c>
      <c r="B102" s="225" t="s">
        <v>516</v>
      </c>
      <c r="C102" s="215" t="s">
        <v>494</v>
      </c>
      <c r="D102" s="225" t="s">
        <v>404</v>
      </c>
      <c r="E102" s="215" t="s">
        <v>447</v>
      </c>
      <c r="F102" s="215" t="s">
        <v>223</v>
      </c>
      <c r="G102" s="226">
        <v>13000</v>
      </c>
      <c r="H102" s="214"/>
      <c r="I102" s="217">
        <f t="shared" si="9"/>
        <v>13000</v>
      </c>
      <c r="J102" s="214"/>
      <c r="K102" s="214"/>
      <c r="L102" s="214"/>
      <c r="M102" s="225"/>
      <c r="N102" s="214"/>
      <c r="O102" s="213">
        <f t="shared" ref="O102:O106" si="10">+I102</f>
        <v>13000</v>
      </c>
      <c r="U102" s="265"/>
      <c r="V102" s="265"/>
      <c r="W102" s="265"/>
      <c r="X102" s="266"/>
      <c r="Y102" s="257"/>
      <c r="Z102" s="257"/>
      <c r="AA102" s="257"/>
      <c r="AB102" s="257"/>
      <c r="AC102" s="257"/>
      <c r="AD102" s="257"/>
      <c r="AE102" s="257"/>
      <c r="AF102" s="257"/>
      <c r="AG102" s="257"/>
      <c r="AH102" s="257"/>
      <c r="AI102" s="257"/>
      <c r="AJ102" s="257"/>
      <c r="AK102" s="257"/>
      <c r="AL102" s="257"/>
      <c r="AM102" s="257"/>
      <c r="AN102" s="257"/>
      <c r="AO102" s="257"/>
      <c r="AP102" s="257"/>
      <c r="AQ102" s="257"/>
      <c r="AR102" s="257"/>
      <c r="AS102" s="257"/>
      <c r="AT102" s="257"/>
      <c r="AU102" s="257"/>
      <c r="AV102" s="257"/>
      <c r="AW102" s="257"/>
      <c r="AX102" s="257"/>
      <c r="AY102" s="257"/>
      <c r="AZ102" s="257"/>
      <c r="BA102" s="257"/>
      <c r="BB102" s="257"/>
      <c r="BC102" s="257"/>
      <c r="BD102" s="257"/>
      <c r="BE102" s="257"/>
      <c r="BF102" s="257"/>
      <c r="BG102" s="257"/>
      <c r="BH102" s="257"/>
      <c r="BI102" s="257"/>
      <c r="BJ102" s="257"/>
      <c r="BK102" s="257"/>
      <c r="BL102" s="257"/>
      <c r="BM102" s="257"/>
      <c r="BN102" s="257"/>
      <c r="BO102" s="257"/>
      <c r="BP102" s="257"/>
      <c r="BQ102" s="257"/>
      <c r="BR102" s="257"/>
      <c r="BS102" s="257"/>
      <c r="BT102" s="257"/>
      <c r="BU102" s="257"/>
      <c r="BV102" s="257"/>
    </row>
    <row r="103" spans="1:74" s="16" customFormat="1" ht="28.5" customHeight="1" x14ac:dyDescent="0.2">
      <c r="A103" s="209">
        <v>97</v>
      </c>
      <c r="B103" s="225" t="s">
        <v>517</v>
      </c>
      <c r="C103" s="215" t="s">
        <v>494</v>
      </c>
      <c r="D103" s="225" t="s">
        <v>404</v>
      </c>
      <c r="E103" s="215" t="s">
        <v>447</v>
      </c>
      <c r="F103" s="215" t="s">
        <v>223</v>
      </c>
      <c r="G103" s="226">
        <v>30000</v>
      </c>
      <c r="H103" s="214"/>
      <c r="I103" s="217">
        <f t="shared" si="9"/>
        <v>30000</v>
      </c>
      <c r="J103" s="214"/>
      <c r="K103" s="214"/>
      <c r="L103" s="214"/>
      <c r="M103" s="225"/>
      <c r="N103" s="214"/>
      <c r="O103" s="213">
        <f t="shared" si="10"/>
        <v>30000</v>
      </c>
      <c r="U103" s="265"/>
      <c r="V103" s="265"/>
      <c r="W103" s="265"/>
      <c r="X103" s="266"/>
      <c r="Y103" s="257"/>
      <c r="Z103" s="257"/>
      <c r="AA103" s="257"/>
      <c r="AB103" s="257"/>
      <c r="AC103" s="257"/>
      <c r="AD103" s="257"/>
      <c r="AE103" s="257"/>
      <c r="AF103" s="257"/>
      <c r="AG103" s="257"/>
      <c r="AH103" s="257"/>
      <c r="AI103" s="257"/>
      <c r="AJ103" s="257"/>
      <c r="AK103" s="257"/>
      <c r="AL103" s="257"/>
      <c r="AM103" s="257"/>
      <c r="AN103" s="257"/>
      <c r="AO103" s="257"/>
      <c r="AP103" s="257"/>
      <c r="AQ103" s="257"/>
      <c r="AR103" s="257"/>
      <c r="AS103" s="257"/>
      <c r="AT103" s="257"/>
      <c r="AU103" s="257"/>
      <c r="AV103" s="257"/>
      <c r="AW103" s="257"/>
      <c r="AX103" s="257"/>
      <c r="AY103" s="257"/>
      <c r="AZ103" s="257"/>
      <c r="BA103" s="257"/>
      <c r="BB103" s="257"/>
      <c r="BC103" s="257"/>
      <c r="BD103" s="257"/>
      <c r="BE103" s="257"/>
      <c r="BF103" s="257"/>
      <c r="BG103" s="257"/>
      <c r="BH103" s="257"/>
      <c r="BI103" s="257"/>
      <c r="BJ103" s="257"/>
      <c r="BK103" s="257"/>
      <c r="BL103" s="257"/>
      <c r="BM103" s="257"/>
      <c r="BN103" s="257"/>
      <c r="BO103" s="257"/>
      <c r="BP103" s="257"/>
      <c r="BQ103" s="257"/>
      <c r="BR103" s="257"/>
      <c r="BS103" s="257"/>
      <c r="BT103" s="257"/>
      <c r="BU103" s="257"/>
      <c r="BV103" s="257"/>
    </row>
    <row r="104" spans="1:74" s="16" customFormat="1" ht="28.5" customHeight="1" x14ac:dyDescent="0.2">
      <c r="A104" s="209">
        <v>98</v>
      </c>
      <c r="B104" s="225" t="s">
        <v>518</v>
      </c>
      <c r="C104" s="215" t="s">
        <v>494</v>
      </c>
      <c r="D104" s="225" t="s">
        <v>404</v>
      </c>
      <c r="E104" s="215" t="s">
        <v>447</v>
      </c>
      <c r="F104" s="215" t="s">
        <v>223</v>
      </c>
      <c r="G104" s="226">
        <v>13000</v>
      </c>
      <c r="H104" s="214"/>
      <c r="I104" s="217">
        <f t="shared" si="9"/>
        <v>13000</v>
      </c>
      <c r="J104" s="214"/>
      <c r="K104" s="214"/>
      <c r="L104" s="214"/>
      <c r="M104" s="225"/>
      <c r="N104" s="214"/>
      <c r="O104" s="213">
        <f t="shared" si="10"/>
        <v>13000</v>
      </c>
      <c r="U104" s="265"/>
      <c r="V104" s="265"/>
      <c r="W104" s="265"/>
      <c r="X104" s="266"/>
      <c r="Y104" s="257"/>
      <c r="Z104" s="257"/>
      <c r="AA104" s="257"/>
      <c r="AB104" s="257"/>
      <c r="AC104" s="257"/>
      <c r="AD104" s="257"/>
      <c r="AE104" s="257"/>
      <c r="AF104" s="257"/>
      <c r="AG104" s="257"/>
      <c r="AH104" s="257"/>
      <c r="AI104" s="257"/>
      <c r="AJ104" s="257"/>
      <c r="AK104" s="257"/>
      <c r="AL104" s="257"/>
      <c r="AM104" s="257"/>
      <c r="AN104" s="257"/>
      <c r="AO104" s="257"/>
      <c r="AP104" s="257"/>
      <c r="AQ104" s="257"/>
      <c r="AR104" s="257"/>
      <c r="AS104" s="257"/>
      <c r="AT104" s="257"/>
      <c r="AU104" s="257"/>
      <c r="AV104" s="257"/>
      <c r="AW104" s="257"/>
      <c r="AX104" s="257"/>
      <c r="AY104" s="257"/>
      <c r="AZ104" s="257"/>
      <c r="BA104" s="257"/>
      <c r="BB104" s="257"/>
      <c r="BC104" s="257"/>
      <c r="BD104" s="257"/>
      <c r="BE104" s="257"/>
      <c r="BF104" s="257"/>
      <c r="BG104" s="257"/>
      <c r="BH104" s="257"/>
      <c r="BI104" s="257"/>
      <c r="BJ104" s="257"/>
      <c r="BK104" s="257"/>
      <c r="BL104" s="257"/>
      <c r="BM104" s="257"/>
      <c r="BN104" s="257"/>
      <c r="BO104" s="257"/>
      <c r="BP104" s="257"/>
      <c r="BQ104" s="257"/>
      <c r="BR104" s="257"/>
      <c r="BS104" s="257"/>
      <c r="BT104" s="257"/>
      <c r="BU104" s="257"/>
      <c r="BV104" s="257"/>
    </row>
    <row r="105" spans="1:74" s="16" customFormat="1" ht="28.5" customHeight="1" x14ac:dyDescent="0.2">
      <c r="A105" s="209">
        <v>99</v>
      </c>
      <c r="B105" s="225" t="s">
        <v>519</v>
      </c>
      <c r="C105" s="215" t="s">
        <v>520</v>
      </c>
      <c r="D105" s="225" t="s">
        <v>404</v>
      </c>
      <c r="E105" s="215" t="s">
        <v>447</v>
      </c>
      <c r="F105" s="215" t="s">
        <v>223</v>
      </c>
      <c r="G105" s="213">
        <v>12000</v>
      </c>
      <c r="H105" s="214"/>
      <c r="I105" s="217">
        <f t="shared" si="9"/>
        <v>12000</v>
      </c>
      <c r="J105" s="214"/>
      <c r="K105" s="214"/>
      <c r="L105" s="214"/>
      <c r="M105" s="225"/>
      <c r="N105" s="214"/>
      <c r="O105" s="213">
        <f t="shared" si="10"/>
        <v>12000</v>
      </c>
      <c r="U105" s="265"/>
      <c r="V105" s="265"/>
      <c r="W105" s="265"/>
      <c r="X105" s="266"/>
      <c r="Y105" s="257"/>
      <c r="Z105" s="257"/>
      <c r="AA105" s="257"/>
      <c r="AB105" s="257"/>
      <c r="AC105" s="257"/>
      <c r="AD105" s="257"/>
      <c r="AE105" s="257"/>
      <c r="AF105" s="257"/>
      <c r="AG105" s="257"/>
      <c r="AH105" s="257"/>
      <c r="AI105" s="257"/>
      <c r="AJ105" s="257"/>
      <c r="AK105" s="257"/>
      <c r="AL105" s="257"/>
      <c r="AM105" s="257"/>
      <c r="AN105" s="257"/>
      <c r="AO105" s="257"/>
      <c r="AP105" s="257"/>
      <c r="AQ105" s="257"/>
      <c r="AR105" s="257"/>
      <c r="AS105" s="257"/>
      <c r="AT105" s="257"/>
      <c r="AU105" s="257"/>
      <c r="AV105" s="257"/>
      <c r="AW105" s="257"/>
      <c r="AX105" s="257"/>
      <c r="AY105" s="257"/>
      <c r="AZ105" s="257"/>
      <c r="BA105" s="257"/>
      <c r="BB105" s="257"/>
      <c r="BC105" s="257"/>
      <c r="BD105" s="257"/>
      <c r="BE105" s="257"/>
      <c r="BF105" s="257"/>
      <c r="BG105" s="257"/>
      <c r="BH105" s="257"/>
      <c r="BI105" s="257"/>
      <c r="BJ105" s="257"/>
      <c r="BK105" s="257"/>
      <c r="BL105" s="257"/>
      <c r="BM105" s="257"/>
      <c r="BN105" s="257"/>
      <c r="BO105" s="257"/>
      <c r="BP105" s="257"/>
      <c r="BQ105" s="257"/>
      <c r="BR105" s="257"/>
      <c r="BS105" s="257"/>
      <c r="BT105" s="257"/>
      <c r="BU105" s="257"/>
      <c r="BV105" s="257"/>
    </row>
    <row r="106" spans="1:74" s="16" customFormat="1" ht="28.5" customHeight="1" x14ac:dyDescent="0.2">
      <c r="A106" s="209">
        <v>100</v>
      </c>
      <c r="B106" s="225" t="s">
        <v>521</v>
      </c>
      <c r="C106" s="215" t="s">
        <v>522</v>
      </c>
      <c r="D106" s="225" t="s">
        <v>404</v>
      </c>
      <c r="E106" s="215" t="s">
        <v>447</v>
      </c>
      <c r="F106" s="215" t="s">
        <v>223</v>
      </c>
      <c r="G106" s="213">
        <v>15000</v>
      </c>
      <c r="H106" s="214"/>
      <c r="I106" s="217">
        <f t="shared" si="9"/>
        <v>15000</v>
      </c>
      <c r="J106" s="214"/>
      <c r="K106" s="214"/>
      <c r="L106" s="214"/>
      <c r="M106" s="225"/>
      <c r="N106" s="214"/>
      <c r="O106" s="213">
        <f t="shared" si="10"/>
        <v>15000</v>
      </c>
      <c r="U106" s="265"/>
      <c r="V106" s="265"/>
      <c r="W106" s="265"/>
      <c r="X106" s="266"/>
      <c r="Y106" s="257"/>
      <c r="Z106" s="257"/>
      <c r="AA106" s="257"/>
      <c r="AB106" s="257"/>
      <c r="AC106" s="257"/>
      <c r="AD106" s="257"/>
      <c r="AE106" s="257"/>
      <c r="AF106" s="257"/>
      <c r="AG106" s="257"/>
      <c r="AH106" s="257"/>
      <c r="AI106" s="257"/>
      <c r="AJ106" s="257"/>
      <c r="AK106" s="257"/>
      <c r="AL106" s="257"/>
      <c r="AM106" s="257"/>
      <c r="AN106" s="257"/>
      <c r="AO106" s="257"/>
      <c r="AP106" s="257"/>
      <c r="AQ106" s="257"/>
      <c r="AR106" s="257"/>
      <c r="AS106" s="257"/>
      <c r="AT106" s="257"/>
      <c r="AU106" s="257"/>
      <c r="AV106" s="257"/>
      <c r="AW106" s="257"/>
      <c r="AX106" s="257"/>
      <c r="AY106" s="257"/>
      <c r="AZ106" s="257"/>
      <c r="BA106" s="257"/>
      <c r="BB106" s="257"/>
      <c r="BC106" s="257"/>
      <c r="BD106" s="257"/>
      <c r="BE106" s="257"/>
      <c r="BF106" s="257"/>
      <c r="BG106" s="257"/>
      <c r="BH106" s="257"/>
      <c r="BI106" s="257"/>
      <c r="BJ106" s="257"/>
      <c r="BK106" s="257"/>
      <c r="BL106" s="257"/>
      <c r="BM106" s="257"/>
      <c r="BN106" s="257"/>
      <c r="BO106" s="257"/>
      <c r="BP106" s="257"/>
      <c r="BQ106" s="257"/>
      <c r="BR106" s="257"/>
      <c r="BS106" s="257"/>
      <c r="BT106" s="257"/>
      <c r="BU106" s="257"/>
      <c r="BV106" s="257"/>
    </row>
    <row r="107" spans="1:74" s="35" customFormat="1" ht="24.75" customHeight="1" x14ac:dyDescent="0.2">
      <c r="A107" s="234" t="s">
        <v>400</v>
      </c>
      <c r="B107" s="235"/>
      <c r="C107" s="210"/>
      <c r="D107" s="210"/>
      <c r="E107" s="210"/>
      <c r="F107" s="210"/>
      <c r="G107" s="185">
        <f>SUM(G7:G106)</f>
        <v>1763400</v>
      </c>
      <c r="H107" s="186"/>
      <c r="I107" s="185">
        <f>SUM(I7:I106)</f>
        <v>1753400</v>
      </c>
      <c r="J107" s="186"/>
      <c r="K107" s="186"/>
      <c r="L107" s="186"/>
      <c r="M107" s="186"/>
      <c r="N107" s="186"/>
      <c r="O107" s="186"/>
      <c r="U107" s="269"/>
      <c r="V107" s="269"/>
      <c r="W107" s="269"/>
      <c r="X107" s="270"/>
      <c r="Y107" s="259"/>
      <c r="Z107" s="259"/>
      <c r="AA107" s="259"/>
      <c r="AB107" s="259"/>
      <c r="AC107" s="259"/>
      <c r="AD107" s="259"/>
      <c r="AE107" s="259"/>
      <c r="AF107" s="259"/>
      <c r="AG107" s="259"/>
      <c r="AH107" s="259"/>
      <c r="AI107" s="259"/>
      <c r="AJ107" s="259"/>
      <c r="AK107" s="259"/>
      <c r="AL107" s="259"/>
      <c r="AM107" s="259"/>
      <c r="AN107" s="259"/>
      <c r="AO107" s="259"/>
      <c r="AP107" s="259"/>
      <c r="AQ107" s="259"/>
      <c r="AR107" s="259"/>
      <c r="AS107" s="259"/>
      <c r="AT107" s="259"/>
      <c r="AU107" s="259"/>
      <c r="AV107" s="259"/>
      <c r="AW107" s="259"/>
      <c r="AX107" s="259"/>
      <c r="AY107" s="259"/>
      <c r="AZ107" s="259"/>
      <c r="BA107" s="259"/>
      <c r="BB107" s="259"/>
      <c r="BC107" s="259"/>
      <c r="BD107" s="259"/>
      <c r="BE107" s="259"/>
      <c r="BF107" s="259"/>
      <c r="BG107" s="259"/>
      <c r="BH107" s="259"/>
      <c r="BI107" s="259"/>
      <c r="BJ107" s="259"/>
      <c r="BK107" s="259"/>
      <c r="BL107" s="259"/>
      <c r="BM107" s="259"/>
      <c r="BN107" s="259"/>
      <c r="BO107" s="259"/>
      <c r="BP107" s="259"/>
      <c r="BQ107" s="259"/>
      <c r="BR107" s="259"/>
      <c r="BS107" s="259"/>
      <c r="BT107" s="259"/>
      <c r="BU107" s="259"/>
      <c r="BV107" s="259"/>
    </row>
    <row r="108" spans="1:74" ht="10.5" customHeight="1" x14ac:dyDescent="0.2">
      <c r="A108" s="148"/>
      <c r="C108" s="193"/>
      <c r="D108" s="193"/>
      <c r="E108" s="194"/>
      <c r="F108" s="195"/>
      <c r="G108" s="196"/>
      <c r="H108" s="197"/>
      <c r="I108" s="198"/>
      <c r="J108" s="199"/>
      <c r="K108" s="199"/>
      <c r="L108" s="200"/>
      <c r="M108" s="193"/>
      <c r="N108" s="149"/>
      <c r="O108" s="150"/>
      <c r="P108" s="148"/>
      <c r="Q108" s="148"/>
      <c r="R108" s="148"/>
      <c r="S108" s="148"/>
      <c r="U108" s="261"/>
      <c r="V108" s="261"/>
      <c r="W108" s="261"/>
      <c r="X108" s="262"/>
      <c r="Y108" s="256"/>
      <c r="Z108" s="256"/>
      <c r="AA108" s="256"/>
      <c r="AB108" s="256"/>
      <c r="AC108" s="256"/>
      <c r="AD108" s="256"/>
      <c r="AE108" s="256"/>
      <c r="AF108" s="256"/>
      <c r="AG108" s="256"/>
      <c r="AH108" s="256"/>
      <c r="AI108" s="256"/>
      <c r="AJ108" s="256"/>
      <c r="AK108" s="256"/>
      <c r="AL108" s="256"/>
      <c r="AM108" s="256"/>
      <c r="AN108" s="256"/>
      <c r="AO108" s="256"/>
      <c r="AP108" s="256"/>
      <c r="AQ108" s="256"/>
      <c r="AR108" s="256"/>
      <c r="AS108" s="256"/>
      <c r="AT108" s="256"/>
      <c r="AU108" s="256"/>
      <c r="AV108" s="256"/>
      <c r="AW108" s="256"/>
      <c r="AX108" s="256"/>
      <c r="AY108" s="256"/>
      <c r="AZ108" s="256"/>
      <c r="BA108" s="256"/>
      <c r="BB108" s="256"/>
      <c r="BC108" s="256"/>
      <c r="BD108" s="256"/>
      <c r="BE108" s="256"/>
      <c r="BF108" s="256"/>
      <c r="BG108" s="256"/>
      <c r="BH108" s="256"/>
      <c r="BI108" s="256"/>
      <c r="BJ108" s="256"/>
      <c r="BK108" s="256"/>
      <c r="BL108" s="256"/>
      <c r="BM108" s="256"/>
      <c r="BN108" s="256"/>
      <c r="BO108" s="256"/>
      <c r="BP108" s="256"/>
      <c r="BQ108" s="256"/>
      <c r="BR108" s="256"/>
      <c r="BS108" s="256"/>
      <c r="BT108" s="256"/>
      <c r="BU108" s="256"/>
      <c r="BV108" s="256"/>
    </row>
    <row r="109" spans="1:74" ht="21.75" customHeight="1" x14ac:dyDescent="0.2">
      <c r="A109" s="177"/>
      <c r="B109" s="208" t="s">
        <v>401</v>
      </c>
      <c r="C109" s="178"/>
      <c r="D109" s="179"/>
      <c r="E109" s="179" t="s">
        <v>402</v>
      </c>
      <c r="F109" s="180"/>
      <c r="G109" s="181"/>
      <c r="H109" s="179"/>
      <c r="I109" s="187"/>
      <c r="J109" s="182"/>
      <c r="K109" s="236" t="s">
        <v>272</v>
      </c>
      <c r="L109" s="236"/>
      <c r="M109" s="236"/>
      <c r="N109" s="236"/>
      <c r="O109" s="236"/>
      <c r="P109" s="151"/>
      <c r="Q109" s="148"/>
      <c r="R109" s="148"/>
      <c r="S109" s="149"/>
      <c r="U109" s="261"/>
      <c r="V109" s="261"/>
      <c r="W109" s="261"/>
      <c r="X109" s="262"/>
      <c r="Y109" s="256"/>
      <c r="Z109" s="256"/>
      <c r="AA109" s="256"/>
      <c r="AB109" s="256"/>
      <c r="AC109" s="256"/>
      <c r="AD109" s="256"/>
      <c r="AE109" s="256"/>
      <c r="AF109" s="256"/>
      <c r="AG109" s="256"/>
      <c r="AH109" s="256"/>
      <c r="AI109" s="256"/>
      <c r="AJ109" s="256"/>
      <c r="AK109" s="256"/>
      <c r="AL109" s="256"/>
      <c r="AM109" s="256"/>
      <c r="AN109" s="256"/>
      <c r="AO109" s="256"/>
      <c r="AP109" s="256"/>
      <c r="AQ109" s="256"/>
      <c r="AR109" s="256"/>
      <c r="AS109" s="256"/>
      <c r="AT109" s="256"/>
      <c r="AU109" s="256"/>
      <c r="AV109" s="256"/>
      <c r="AW109" s="256"/>
      <c r="AX109" s="256"/>
      <c r="AY109" s="256"/>
      <c r="AZ109" s="256"/>
      <c r="BA109" s="256"/>
      <c r="BB109" s="256"/>
      <c r="BC109" s="256"/>
      <c r="BD109" s="256"/>
      <c r="BE109" s="256"/>
      <c r="BF109" s="256"/>
      <c r="BG109" s="256"/>
      <c r="BH109" s="256"/>
      <c r="BI109" s="256"/>
      <c r="BJ109" s="256"/>
      <c r="BK109" s="256"/>
      <c r="BL109" s="256"/>
      <c r="BM109" s="256"/>
      <c r="BN109" s="256"/>
      <c r="BO109" s="256"/>
      <c r="BP109" s="256"/>
      <c r="BQ109" s="256"/>
      <c r="BR109" s="256"/>
      <c r="BS109" s="256"/>
      <c r="BT109" s="256"/>
      <c r="BU109" s="256"/>
      <c r="BV109" s="256"/>
    </row>
    <row r="110" spans="1:74" s="23" customFormat="1" ht="21.75" customHeight="1" x14ac:dyDescent="0.2">
      <c r="A110" s="152"/>
      <c r="B110" s="22"/>
      <c r="C110" s="153"/>
      <c r="D110" s="152"/>
      <c r="E110" s="152"/>
      <c r="F110" s="154"/>
      <c r="G110" s="152"/>
      <c r="H110" s="155"/>
      <c r="I110" s="188"/>
      <c r="J110" s="155"/>
      <c r="K110" s="156"/>
      <c r="L110" s="157"/>
      <c r="M110" s="149"/>
      <c r="N110" s="149"/>
      <c r="O110" s="149"/>
      <c r="P110" s="149"/>
      <c r="Q110" s="148"/>
      <c r="R110" s="148"/>
      <c r="S110" s="149"/>
      <c r="U110" s="271"/>
      <c r="V110" s="271"/>
      <c r="W110" s="271"/>
      <c r="X110" s="272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  <c r="AO110" s="260"/>
      <c r="AP110" s="260"/>
      <c r="AQ110" s="260"/>
      <c r="AR110" s="260"/>
      <c r="AS110" s="260"/>
      <c r="AT110" s="260"/>
      <c r="AU110" s="260"/>
      <c r="AV110" s="260"/>
      <c r="AW110" s="260"/>
      <c r="AX110" s="260"/>
      <c r="AY110" s="260"/>
      <c r="AZ110" s="260"/>
      <c r="BA110" s="260"/>
      <c r="BB110" s="260"/>
      <c r="BC110" s="260"/>
      <c r="BD110" s="260"/>
      <c r="BE110" s="260"/>
      <c r="BF110" s="260"/>
      <c r="BG110" s="260"/>
      <c r="BH110" s="260"/>
      <c r="BI110" s="260"/>
      <c r="BJ110" s="260"/>
      <c r="BK110" s="260"/>
      <c r="BL110" s="260"/>
      <c r="BM110" s="260"/>
      <c r="BN110" s="260"/>
      <c r="BO110" s="260"/>
      <c r="BP110" s="260"/>
      <c r="BQ110" s="260"/>
      <c r="BR110" s="260"/>
      <c r="BS110" s="260"/>
      <c r="BT110" s="260"/>
      <c r="BU110" s="260"/>
      <c r="BV110" s="260"/>
    </row>
    <row r="111" spans="1:74" s="23" customFormat="1" ht="21.75" customHeight="1" x14ac:dyDescent="0.2">
      <c r="A111" s="152"/>
      <c r="B111" s="22"/>
      <c r="C111" s="153"/>
      <c r="D111" s="152"/>
      <c r="E111" s="152"/>
      <c r="F111" s="154"/>
      <c r="G111" s="152"/>
      <c r="H111" s="155"/>
      <c r="I111" s="188"/>
      <c r="J111" s="155"/>
      <c r="K111" s="156"/>
      <c r="L111" s="157"/>
      <c r="M111" s="149"/>
      <c r="N111" s="149"/>
      <c r="O111" s="149"/>
      <c r="P111" s="149"/>
      <c r="Q111" s="148"/>
      <c r="R111" s="148"/>
      <c r="S111" s="149"/>
      <c r="U111" s="271"/>
      <c r="V111" s="271"/>
      <c r="W111" s="271"/>
      <c r="X111" s="272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  <c r="AO111" s="260"/>
      <c r="AP111" s="260"/>
      <c r="AQ111" s="260"/>
      <c r="AR111" s="260"/>
      <c r="AS111" s="260"/>
      <c r="AT111" s="260"/>
      <c r="AU111" s="260"/>
      <c r="AV111" s="260"/>
      <c r="AW111" s="260"/>
      <c r="AX111" s="260"/>
      <c r="AY111" s="260"/>
      <c r="AZ111" s="260"/>
      <c r="BA111" s="260"/>
      <c r="BB111" s="260"/>
      <c r="BC111" s="260"/>
      <c r="BD111" s="260"/>
      <c r="BE111" s="260"/>
      <c r="BF111" s="260"/>
      <c r="BG111" s="260"/>
      <c r="BH111" s="260"/>
      <c r="BI111" s="260"/>
      <c r="BJ111" s="260"/>
      <c r="BK111" s="260"/>
      <c r="BL111" s="260"/>
      <c r="BM111" s="260"/>
      <c r="BN111" s="260"/>
      <c r="BO111" s="260"/>
      <c r="BP111" s="260"/>
      <c r="BQ111" s="260"/>
      <c r="BR111" s="260"/>
      <c r="BS111" s="260"/>
      <c r="BT111" s="260"/>
      <c r="BU111" s="260"/>
      <c r="BV111" s="260"/>
    </row>
    <row r="112" spans="1:74" s="23" customFormat="1" ht="21.75" customHeight="1" x14ac:dyDescent="0.3">
      <c r="A112" s="152"/>
      <c r="B112" s="22"/>
      <c r="C112" s="158"/>
      <c r="D112" s="159"/>
      <c r="E112" s="159"/>
      <c r="F112" s="160"/>
      <c r="G112" s="161"/>
      <c r="H112" s="158"/>
      <c r="I112" s="189"/>
      <c r="J112" s="162"/>
      <c r="K112" s="163"/>
      <c r="L112" s="163"/>
      <c r="M112" s="163"/>
      <c r="N112" s="163"/>
      <c r="O112" s="164"/>
      <c r="P112" s="163"/>
      <c r="Q112" s="165"/>
      <c r="R112" s="166"/>
      <c r="S112" s="167"/>
      <c r="U112" s="271"/>
      <c r="V112" s="271"/>
      <c r="W112" s="271"/>
      <c r="X112" s="272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  <c r="AO112" s="260"/>
      <c r="AP112" s="260"/>
      <c r="AQ112" s="260"/>
      <c r="AR112" s="260"/>
      <c r="AS112" s="260"/>
      <c r="AT112" s="260"/>
      <c r="AU112" s="260"/>
      <c r="AV112" s="260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  <c r="BG112" s="260"/>
      <c r="BH112" s="260"/>
      <c r="BI112" s="260"/>
      <c r="BJ112" s="260"/>
      <c r="BK112" s="260"/>
      <c r="BL112" s="260"/>
      <c r="BM112" s="260"/>
      <c r="BN112" s="260"/>
      <c r="BO112" s="260"/>
      <c r="BP112" s="260"/>
      <c r="BQ112" s="260"/>
      <c r="BR112" s="260"/>
      <c r="BS112" s="260"/>
      <c r="BT112" s="260"/>
      <c r="BU112" s="260"/>
      <c r="BV112" s="260"/>
    </row>
    <row r="113" spans="1:74" s="23" customFormat="1" ht="21.75" customHeight="1" x14ac:dyDescent="0.3">
      <c r="A113" s="152"/>
      <c r="B113" s="22"/>
      <c r="C113" s="153"/>
      <c r="D113" s="152"/>
      <c r="E113" s="152"/>
      <c r="F113" s="168"/>
      <c r="G113" s="153"/>
      <c r="H113" s="169"/>
      <c r="I113" s="188"/>
      <c r="J113" s="155"/>
      <c r="K113" s="149"/>
      <c r="L113" s="149"/>
      <c r="M113" s="149"/>
      <c r="N113" s="149"/>
      <c r="O113" s="149"/>
      <c r="P113" s="149"/>
      <c r="Q113" s="148"/>
      <c r="R113" s="148"/>
      <c r="S113" s="170"/>
      <c r="U113" s="271"/>
      <c r="V113" s="271"/>
      <c r="W113" s="271"/>
      <c r="X113" s="272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  <c r="AO113" s="260"/>
      <c r="AP113" s="260"/>
      <c r="AQ113" s="260"/>
      <c r="AR113" s="260"/>
      <c r="AS113" s="260"/>
      <c r="AT113" s="260"/>
      <c r="AU113" s="260"/>
      <c r="AV113" s="260"/>
      <c r="AW113" s="260"/>
      <c r="AX113" s="260"/>
      <c r="AY113" s="260"/>
      <c r="AZ113" s="260"/>
      <c r="BA113" s="260"/>
      <c r="BB113" s="260"/>
      <c r="BC113" s="260"/>
      <c r="BD113" s="260"/>
      <c r="BE113" s="260"/>
      <c r="BF113" s="260"/>
      <c r="BG113" s="260"/>
      <c r="BH113" s="260"/>
      <c r="BI113" s="260"/>
      <c r="BJ113" s="260"/>
      <c r="BK113" s="260"/>
      <c r="BL113" s="260"/>
      <c r="BM113" s="260"/>
      <c r="BN113" s="260"/>
      <c r="BO113" s="260"/>
      <c r="BP113" s="260"/>
      <c r="BQ113" s="260"/>
      <c r="BR113" s="260"/>
      <c r="BS113" s="260"/>
      <c r="BT113" s="260"/>
      <c r="BU113" s="260"/>
      <c r="BV113" s="260"/>
    </row>
    <row r="114" spans="1:74" s="23" customFormat="1" ht="21.75" customHeight="1" x14ac:dyDescent="0.2">
      <c r="A114" s="152"/>
      <c r="B114" s="22"/>
      <c r="C114" s="153"/>
      <c r="D114" s="153"/>
      <c r="E114" s="152"/>
      <c r="F114" s="153"/>
      <c r="G114" s="169"/>
      <c r="H114" s="153"/>
      <c r="I114" s="190"/>
      <c r="J114" s="155"/>
      <c r="K114" s="155"/>
      <c r="L114" s="149"/>
      <c r="M114" s="149"/>
      <c r="N114" s="149"/>
      <c r="O114" s="149"/>
      <c r="P114" s="149"/>
      <c r="Q114" s="148"/>
      <c r="R114" s="148"/>
      <c r="S114" s="171"/>
      <c r="U114" s="271"/>
      <c r="V114" s="271"/>
      <c r="W114" s="271"/>
      <c r="X114" s="272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  <c r="AO114" s="260"/>
      <c r="AP114" s="260"/>
      <c r="AQ114" s="260"/>
      <c r="AR114" s="260"/>
      <c r="AS114" s="260"/>
      <c r="AT114" s="260"/>
      <c r="AU114" s="260"/>
      <c r="AV114" s="260"/>
      <c r="AW114" s="260"/>
      <c r="AX114" s="260"/>
      <c r="AY114" s="260"/>
      <c r="AZ114" s="260"/>
      <c r="BA114" s="260"/>
      <c r="BB114" s="260"/>
      <c r="BC114" s="260"/>
      <c r="BD114" s="260"/>
      <c r="BE114" s="260"/>
      <c r="BF114" s="260"/>
      <c r="BG114" s="260"/>
      <c r="BH114" s="260"/>
      <c r="BI114" s="260"/>
      <c r="BJ114" s="260"/>
      <c r="BK114" s="260"/>
      <c r="BL114" s="260"/>
      <c r="BM114" s="260"/>
      <c r="BN114" s="260"/>
      <c r="BO114" s="260"/>
      <c r="BP114" s="260"/>
      <c r="BQ114" s="260"/>
      <c r="BR114" s="260"/>
      <c r="BS114" s="260"/>
      <c r="BT114" s="260"/>
      <c r="BU114" s="260"/>
      <c r="BV114" s="260"/>
    </row>
    <row r="115" spans="1:74" s="23" customFormat="1" ht="21.75" customHeight="1" x14ac:dyDescent="0.2">
      <c r="A115" s="152"/>
      <c r="B115" s="22"/>
      <c r="C115" s="153"/>
      <c r="D115" s="153"/>
      <c r="E115" s="152"/>
      <c r="F115" s="153"/>
      <c r="G115" s="153"/>
      <c r="H115" s="153"/>
      <c r="I115" s="190"/>
      <c r="J115" s="155"/>
      <c r="K115" s="155"/>
      <c r="L115" s="149"/>
      <c r="M115" s="149"/>
      <c r="N115" s="149"/>
      <c r="O115" s="149"/>
      <c r="P115" s="149"/>
      <c r="Q115" s="148"/>
      <c r="R115" s="148"/>
      <c r="S115" s="171"/>
      <c r="U115" s="271"/>
      <c r="V115" s="271"/>
      <c r="W115" s="271"/>
      <c r="X115" s="272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  <c r="AO115" s="260"/>
      <c r="AP115" s="260"/>
      <c r="AQ115" s="260"/>
      <c r="AR115" s="260"/>
      <c r="AS115" s="260"/>
      <c r="AT115" s="260"/>
      <c r="AU115" s="260"/>
      <c r="AV115" s="260"/>
      <c r="AW115" s="260"/>
      <c r="AX115" s="260"/>
      <c r="AY115" s="260"/>
      <c r="AZ115" s="260"/>
      <c r="BA115" s="260"/>
      <c r="BB115" s="260"/>
      <c r="BC115" s="260"/>
      <c r="BD115" s="260"/>
      <c r="BE115" s="260"/>
      <c r="BF115" s="260"/>
      <c r="BG115" s="260"/>
      <c r="BH115" s="260"/>
      <c r="BI115" s="260"/>
      <c r="BJ115" s="260"/>
      <c r="BK115" s="260"/>
      <c r="BL115" s="260"/>
      <c r="BM115" s="260"/>
      <c r="BN115" s="260"/>
      <c r="BO115" s="260"/>
      <c r="BP115" s="260"/>
      <c r="BQ115" s="260"/>
      <c r="BR115" s="260"/>
      <c r="BS115" s="260"/>
      <c r="BT115" s="260"/>
      <c r="BU115" s="260"/>
      <c r="BV115" s="260"/>
    </row>
    <row r="116" spans="1:74" s="23" customFormat="1" ht="21.75" customHeight="1" x14ac:dyDescent="0.2">
      <c r="A116" s="152"/>
      <c r="B116" s="22"/>
      <c r="C116" s="172"/>
      <c r="D116" s="153"/>
      <c r="E116" s="152"/>
      <c r="F116" s="153"/>
      <c r="G116" s="153"/>
      <c r="H116" s="153"/>
      <c r="I116" s="190"/>
      <c r="J116" s="155"/>
      <c r="K116" s="155"/>
      <c r="L116" s="149"/>
      <c r="M116" s="149"/>
      <c r="N116" s="149"/>
      <c r="O116" s="149"/>
      <c r="P116" s="149"/>
      <c r="Q116" s="148"/>
      <c r="R116" s="148"/>
      <c r="S116" s="171"/>
      <c r="U116" s="271"/>
      <c r="V116" s="271"/>
      <c r="W116" s="271"/>
      <c r="X116" s="272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  <c r="AO116" s="260"/>
      <c r="AP116" s="260"/>
      <c r="AQ116" s="260"/>
      <c r="AR116" s="260"/>
      <c r="AS116" s="260"/>
      <c r="AT116" s="260"/>
      <c r="AU116" s="260"/>
      <c r="AV116" s="260"/>
      <c r="AW116" s="260"/>
      <c r="AX116" s="260"/>
      <c r="AY116" s="260"/>
      <c r="AZ116" s="260"/>
      <c r="BA116" s="260"/>
      <c r="BB116" s="260"/>
      <c r="BC116" s="260"/>
      <c r="BD116" s="260"/>
      <c r="BE116" s="260"/>
      <c r="BF116" s="260"/>
      <c r="BG116" s="260"/>
      <c r="BH116" s="260"/>
      <c r="BI116" s="260"/>
      <c r="BJ116" s="260"/>
      <c r="BK116" s="260"/>
      <c r="BL116" s="260"/>
      <c r="BM116" s="260"/>
      <c r="BN116" s="260"/>
      <c r="BO116" s="260"/>
      <c r="BP116" s="260"/>
      <c r="BQ116" s="260"/>
      <c r="BR116" s="260"/>
      <c r="BS116" s="260"/>
      <c r="BT116" s="260"/>
      <c r="BU116" s="260"/>
      <c r="BV116" s="260"/>
    </row>
    <row r="117" spans="1:74" s="23" customFormat="1" ht="21.75" customHeight="1" x14ac:dyDescent="0.2">
      <c r="A117" s="152"/>
      <c r="B117" s="22"/>
      <c r="C117" s="173"/>
      <c r="D117" s="193"/>
      <c r="E117" s="174"/>
      <c r="F117" s="174"/>
      <c r="G117" s="174"/>
      <c r="H117" s="174"/>
      <c r="I117" s="201"/>
      <c r="J117" s="193"/>
      <c r="K117" s="193"/>
      <c r="L117" s="193"/>
      <c r="M117" s="193"/>
      <c r="N117" s="202"/>
      <c r="O117" s="193"/>
      <c r="P117" s="148"/>
      <c r="Q117" s="148"/>
      <c r="R117" s="148"/>
      <c r="S117" s="171"/>
      <c r="U117" s="271"/>
      <c r="V117" s="271"/>
      <c r="W117" s="271"/>
      <c r="X117" s="272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  <c r="AO117" s="260"/>
      <c r="AP117" s="260"/>
      <c r="AQ117" s="260"/>
      <c r="AR117" s="260"/>
      <c r="AS117" s="260"/>
      <c r="AT117" s="260"/>
      <c r="AU117" s="260"/>
      <c r="AV117" s="260"/>
      <c r="AW117" s="260"/>
      <c r="AX117" s="260"/>
      <c r="AY117" s="260"/>
      <c r="AZ117" s="260"/>
      <c r="BA117" s="260"/>
      <c r="BB117" s="260"/>
      <c r="BC117" s="260"/>
      <c r="BD117" s="260"/>
      <c r="BE117" s="260"/>
      <c r="BF117" s="260"/>
      <c r="BG117" s="260"/>
      <c r="BH117" s="260"/>
      <c r="BI117" s="260"/>
      <c r="BJ117" s="260"/>
      <c r="BK117" s="260"/>
      <c r="BL117" s="260"/>
      <c r="BM117" s="260"/>
      <c r="BN117" s="260"/>
      <c r="BO117" s="260"/>
      <c r="BP117" s="260"/>
      <c r="BQ117" s="260"/>
      <c r="BR117" s="260"/>
      <c r="BS117" s="260"/>
      <c r="BT117" s="260"/>
      <c r="BU117" s="260"/>
      <c r="BV117" s="260"/>
    </row>
    <row r="118" spans="1:74" s="23" customFormat="1" ht="21.75" customHeight="1" x14ac:dyDescent="0.2">
      <c r="A118" s="152"/>
      <c r="B118" s="22"/>
      <c r="C118" s="176"/>
      <c r="D118" s="193"/>
      <c r="E118" s="176"/>
      <c r="F118" s="176"/>
      <c r="G118" s="176"/>
      <c r="H118" s="176"/>
      <c r="I118" s="201"/>
      <c r="J118" s="193"/>
      <c r="K118" s="193"/>
      <c r="L118" s="193"/>
      <c r="M118" s="193"/>
      <c r="N118" s="175"/>
      <c r="O118" s="193"/>
      <c r="P118" s="148"/>
      <c r="Q118" s="148"/>
      <c r="R118" s="148"/>
      <c r="S118" s="171"/>
      <c r="U118" s="271"/>
      <c r="V118" s="271"/>
      <c r="W118" s="271"/>
      <c r="X118" s="272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  <c r="AO118" s="260"/>
      <c r="AP118" s="260"/>
      <c r="AQ118" s="260"/>
      <c r="AR118" s="260"/>
      <c r="AS118" s="260"/>
      <c r="AT118" s="260"/>
      <c r="AU118" s="260"/>
      <c r="AV118" s="260"/>
      <c r="AW118" s="260"/>
      <c r="AX118" s="260"/>
      <c r="AY118" s="260"/>
      <c r="AZ118" s="260"/>
      <c r="BA118" s="260"/>
      <c r="BB118" s="260"/>
      <c r="BC118" s="260"/>
      <c r="BD118" s="260"/>
      <c r="BE118" s="260"/>
      <c r="BF118" s="260"/>
      <c r="BG118" s="260"/>
      <c r="BH118" s="260"/>
      <c r="BI118" s="260"/>
      <c r="BJ118" s="260"/>
      <c r="BK118" s="260"/>
      <c r="BL118" s="260"/>
      <c r="BM118" s="260"/>
      <c r="BN118" s="260"/>
      <c r="BO118" s="260"/>
      <c r="BP118" s="260"/>
      <c r="BQ118" s="260"/>
      <c r="BR118" s="260"/>
      <c r="BS118" s="260"/>
      <c r="BT118" s="260"/>
      <c r="BU118" s="260"/>
      <c r="BV118" s="260"/>
    </row>
    <row r="119" spans="1:74" s="23" customFormat="1" ht="21.75" customHeight="1" x14ac:dyDescent="0.2">
      <c r="A119" s="152"/>
      <c r="B119" s="22"/>
      <c r="C119" s="176"/>
      <c r="D119" s="193"/>
      <c r="E119" s="176"/>
      <c r="F119" s="176"/>
      <c r="G119" s="176"/>
      <c r="H119" s="176"/>
      <c r="I119" s="201"/>
      <c r="J119" s="193"/>
      <c r="K119" s="193"/>
      <c r="L119" s="193"/>
      <c r="M119" s="193"/>
      <c r="N119" s="193"/>
      <c r="O119" s="193"/>
      <c r="P119" s="148"/>
      <c r="Q119" s="148"/>
      <c r="R119" s="149"/>
      <c r="S119" s="171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  <c r="AO119" s="260"/>
      <c r="AP119" s="260"/>
      <c r="AQ119" s="260"/>
      <c r="AR119" s="260"/>
      <c r="AS119" s="260"/>
      <c r="AT119" s="260"/>
      <c r="AU119" s="260"/>
      <c r="AV119" s="260"/>
      <c r="AW119" s="260"/>
      <c r="AX119" s="260"/>
      <c r="AY119" s="260"/>
      <c r="AZ119" s="260"/>
      <c r="BA119" s="260"/>
      <c r="BB119" s="260"/>
      <c r="BC119" s="260"/>
      <c r="BD119" s="260"/>
      <c r="BE119" s="260"/>
      <c r="BF119" s="260"/>
      <c r="BG119" s="260"/>
      <c r="BH119" s="260"/>
      <c r="BI119" s="260"/>
      <c r="BJ119" s="260"/>
      <c r="BK119" s="260"/>
      <c r="BL119" s="260"/>
      <c r="BM119" s="260"/>
      <c r="BN119" s="260"/>
      <c r="BO119" s="260"/>
      <c r="BP119" s="260"/>
      <c r="BQ119" s="260"/>
      <c r="BR119" s="260"/>
      <c r="BS119" s="260"/>
      <c r="BT119" s="260"/>
      <c r="BU119" s="260"/>
      <c r="BV119" s="260"/>
    </row>
    <row r="120" spans="1:74" s="23" customFormat="1" ht="21.75" customHeight="1" x14ac:dyDescent="0.2">
      <c r="A120" s="147"/>
      <c r="B120" s="191"/>
      <c r="C120" s="191"/>
      <c r="D120" s="191"/>
      <c r="E120" s="22"/>
      <c r="F120" s="22"/>
      <c r="G120" s="192"/>
      <c r="H120" s="191"/>
      <c r="I120" s="192"/>
      <c r="J120" s="191"/>
      <c r="K120" s="191"/>
      <c r="L120" s="191"/>
      <c r="M120" s="191"/>
      <c r="N120" s="191"/>
      <c r="O120" s="191"/>
      <c r="P120" s="17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  <c r="AO120" s="260"/>
      <c r="AP120" s="260"/>
      <c r="AQ120" s="260"/>
      <c r="AR120" s="260"/>
      <c r="AS120" s="260"/>
      <c r="AT120" s="260"/>
      <c r="AU120" s="260"/>
      <c r="AV120" s="260"/>
      <c r="AW120" s="260"/>
      <c r="AX120" s="260"/>
      <c r="AY120" s="260"/>
      <c r="AZ120" s="260"/>
      <c r="BA120" s="260"/>
      <c r="BB120" s="260"/>
      <c r="BC120" s="260"/>
      <c r="BD120" s="260"/>
      <c r="BE120" s="260"/>
      <c r="BF120" s="260"/>
      <c r="BG120" s="260"/>
      <c r="BH120" s="260"/>
      <c r="BI120" s="260"/>
      <c r="BJ120" s="260"/>
      <c r="BK120" s="260"/>
      <c r="BL120" s="260"/>
      <c r="BM120" s="260"/>
      <c r="BN120" s="260"/>
      <c r="BO120" s="260"/>
      <c r="BP120" s="260"/>
      <c r="BQ120" s="260"/>
      <c r="BR120" s="260"/>
      <c r="BS120" s="260"/>
      <c r="BT120" s="260"/>
      <c r="BU120" s="260"/>
      <c r="BV120" s="260"/>
    </row>
    <row r="121" spans="1:74" s="23" customFormat="1" ht="21.75" customHeight="1" x14ac:dyDescent="0.2">
      <c r="A121" s="147"/>
      <c r="B121" s="191"/>
      <c r="C121" s="191"/>
      <c r="D121" s="191"/>
      <c r="E121" s="22"/>
      <c r="F121" s="22"/>
      <c r="G121" s="192"/>
      <c r="H121" s="191"/>
      <c r="I121" s="192"/>
      <c r="J121" s="191"/>
      <c r="K121" s="191"/>
      <c r="L121" s="191"/>
      <c r="M121" s="191"/>
      <c r="N121" s="191"/>
      <c r="O121" s="191"/>
      <c r="P121" s="17"/>
    </row>
    <row r="122" spans="1:74" s="23" customFormat="1" ht="21.75" customHeight="1" x14ac:dyDescent="0.2">
      <c r="A122" s="147"/>
      <c r="B122" s="191"/>
      <c r="C122" s="191"/>
      <c r="D122" s="191"/>
      <c r="E122" s="22"/>
      <c r="F122" s="22"/>
      <c r="G122" s="192"/>
      <c r="H122" s="191"/>
      <c r="I122" s="192"/>
      <c r="J122" s="191"/>
      <c r="K122" s="191"/>
      <c r="L122" s="191"/>
      <c r="M122" s="191"/>
      <c r="N122" s="191"/>
      <c r="O122" s="191"/>
      <c r="P122" s="17"/>
    </row>
    <row r="123" spans="1:74" s="23" customFormat="1" ht="21.75" customHeight="1" x14ac:dyDescent="0.2">
      <c r="A123" s="147"/>
      <c r="B123" s="191"/>
      <c r="C123" s="191"/>
      <c r="D123" s="191"/>
      <c r="E123" s="22"/>
      <c r="F123" s="22"/>
      <c r="G123" s="192"/>
      <c r="H123" s="191"/>
      <c r="I123" s="192"/>
      <c r="J123" s="191"/>
      <c r="K123" s="191"/>
      <c r="L123" s="191"/>
      <c r="M123" s="191"/>
      <c r="N123" s="191"/>
      <c r="O123" s="191"/>
      <c r="P123" s="17"/>
    </row>
    <row r="124" spans="1:74" s="23" customFormat="1" ht="21.75" customHeight="1" x14ac:dyDescent="0.2">
      <c r="A124" s="147"/>
      <c r="B124" s="191"/>
      <c r="C124" s="191"/>
      <c r="D124" s="191"/>
      <c r="E124" s="22"/>
      <c r="F124" s="22"/>
      <c r="G124" s="192"/>
      <c r="H124" s="191"/>
      <c r="I124" s="192"/>
      <c r="J124" s="191"/>
      <c r="K124" s="191"/>
      <c r="L124" s="191"/>
      <c r="M124" s="191"/>
      <c r="N124" s="191"/>
      <c r="O124" s="191"/>
      <c r="P124" s="17"/>
    </row>
    <row r="125" spans="1:74" ht="21.75" customHeight="1" x14ac:dyDescent="0.2">
      <c r="A125" s="17"/>
    </row>
    <row r="126" spans="1:74" ht="21.75" customHeight="1" x14ac:dyDescent="0.2">
      <c r="A126" s="17"/>
    </row>
    <row r="127" spans="1:74" ht="21.75" customHeight="1" x14ac:dyDescent="0.2">
      <c r="A127" s="17"/>
    </row>
    <row r="128" spans="1:74" ht="21.75" customHeight="1" x14ac:dyDescent="0.2">
      <c r="A128" s="17"/>
    </row>
    <row r="129" spans="1:15" ht="21.75" customHeight="1" x14ac:dyDescent="0.2">
      <c r="A129" s="17"/>
    </row>
    <row r="130" spans="1:15" ht="21.75" customHeight="1" x14ac:dyDescent="0.2">
      <c r="A130" s="147"/>
    </row>
    <row r="131" spans="1:15" ht="21.75" customHeight="1" x14ac:dyDescent="0.2">
      <c r="A131" s="147"/>
    </row>
    <row r="132" spans="1:15" ht="21.75" customHeight="1" x14ac:dyDescent="0.2">
      <c r="A132" s="147"/>
    </row>
    <row r="139" spans="1:15" s="14" customFormat="1" ht="36" customHeight="1" x14ac:dyDescent="0.2">
      <c r="A139" s="33"/>
      <c r="B139" s="203"/>
      <c r="C139" s="203"/>
      <c r="D139" s="203"/>
      <c r="E139" s="204"/>
      <c r="F139" s="204"/>
      <c r="G139" s="205"/>
      <c r="H139" s="203"/>
      <c r="I139" s="205"/>
      <c r="J139" s="203"/>
      <c r="K139" s="203"/>
      <c r="L139" s="203"/>
      <c r="M139" s="203"/>
      <c r="N139" s="203"/>
      <c r="O139" s="203"/>
    </row>
    <row r="140" spans="1:15" s="14" customFormat="1" ht="36" customHeight="1" x14ac:dyDescent="0.2">
      <c r="A140" s="33"/>
      <c r="B140" s="203"/>
      <c r="C140" s="203"/>
      <c r="D140" s="203"/>
      <c r="E140" s="204"/>
      <c r="F140" s="204"/>
      <c r="G140" s="205"/>
      <c r="H140" s="203"/>
      <c r="I140" s="205"/>
      <c r="J140" s="203"/>
      <c r="K140" s="203"/>
      <c r="L140" s="203"/>
      <c r="M140" s="203"/>
      <c r="N140" s="203"/>
      <c r="O140" s="203"/>
    </row>
    <row r="142" spans="1:15" ht="36" customHeight="1" x14ac:dyDescent="0.2"/>
    <row r="143" spans="1:15" ht="36" customHeight="1" x14ac:dyDescent="0.2"/>
    <row r="144" spans="1:15" ht="36" customHeight="1" x14ac:dyDescent="0.2"/>
    <row r="145" spans="1:15" ht="36" customHeight="1" x14ac:dyDescent="0.2"/>
    <row r="153" spans="1:15" s="26" customFormat="1" ht="36" customHeight="1" x14ac:dyDescent="0.2">
      <c r="A153" s="34"/>
      <c r="B153" s="206"/>
      <c r="C153" s="206"/>
      <c r="D153" s="206"/>
      <c r="E153" s="206"/>
      <c r="F153" s="206"/>
      <c r="G153" s="207"/>
      <c r="H153" s="206"/>
      <c r="I153" s="207"/>
      <c r="J153" s="206"/>
      <c r="K153" s="206"/>
      <c r="L153" s="206"/>
      <c r="M153" s="206"/>
      <c r="N153" s="206"/>
      <c r="O153" s="206"/>
    </row>
    <row r="154" spans="1:15" s="26" customFormat="1" ht="36" customHeight="1" x14ac:dyDescent="0.2">
      <c r="A154" s="34"/>
      <c r="B154" s="206"/>
      <c r="C154" s="206"/>
      <c r="D154" s="206"/>
      <c r="E154" s="206"/>
      <c r="F154" s="206"/>
      <c r="G154" s="207"/>
      <c r="H154" s="206"/>
      <c r="I154" s="207"/>
      <c r="J154" s="206"/>
      <c r="K154" s="206"/>
      <c r="L154" s="206"/>
      <c r="M154" s="206"/>
      <c r="N154" s="206"/>
      <c r="O154" s="206"/>
    </row>
    <row r="155" spans="1:15" s="26" customFormat="1" ht="36" customHeight="1" x14ac:dyDescent="0.2">
      <c r="A155" s="34"/>
      <c r="B155" s="206"/>
      <c r="C155" s="206"/>
      <c r="D155" s="206"/>
      <c r="E155" s="206"/>
      <c r="F155" s="206"/>
      <c r="G155" s="207"/>
      <c r="H155" s="206"/>
      <c r="I155" s="207"/>
      <c r="J155" s="206"/>
      <c r="K155" s="206"/>
      <c r="L155" s="206"/>
      <c r="M155" s="206"/>
      <c r="N155" s="206"/>
      <c r="O155" s="206"/>
    </row>
    <row r="156" spans="1:15" s="26" customFormat="1" ht="36" customHeight="1" x14ac:dyDescent="0.2">
      <c r="A156" s="34"/>
      <c r="B156" s="206"/>
      <c r="C156" s="206"/>
      <c r="D156" s="206"/>
      <c r="E156" s="206"/>
      <c r="F156" s="206"/>
      <c r="G156" s="207"/>
      <c r="H156" s="206"/>
      <c r="I156" s="207"/>
      <c r="J156" s="206"/>
      <c r="K156" s="206"/>
      <c r="L156" s="206"/>
      <c r="M156" s="206"/>
      <c r="N156" s="206"/>
      <c r="O156" s="206"/>
    </row>
    <row r="157" spans="1:15" s="26" customFormat="1" ht="36" customHeight="1" x14ac:dyDescent="0.2">
      <c r="A157" s="34"/>
      <c r="B157" s="206"/>
      <c r="C157" s="206"/>
      <c r="D157" s="206"/>
      <c r="E157" s="206"/>
      <c r="F157" s="206"/>
      <c r="G157" s="207"/>
      <c r="H157" s="206"/>
      <c r="I157" s="207"/>
      <c r="J157" s="206"/>
      <c r="K157" s="206"/>
      <c r="L157" s="206"/>
      <c r="M157" s="206"/>
      <c r="N157" s="206"/>
      <c r="O157" s="206"/>
    </row>
    <row r="158" spans="1:15" s="26" customFormat="1" ht="36" customHeight="1" x14ac:dyDescent="0.2">
      <c r="A158" s="34"/>
      <c r="B158" s="206"/>
      <c r="C158" s="206"/>
      <c r="D158" s="206"/>
      <c r="E158" s="206"/>
      <c r="F158" s="206"/>
      <c r="G158" s="207"/>
      <c r="H158" s="206"/>
      <c r="I158" s="207"/>
      <c r="J158" s="206"/>
      <c r="K158" s="206"/>
      <c r="L158" s="206"/>
      <c r="M158" s="206"/>
      <c r="N158" s="206"/>
      <c r="O158" s="206"/>
    </row>
    <row r="159" spans="1:15" s="26" customFormat="1" ht="36" customHeight="1" x14ac:dyDescent="0.2">
      <c r="A159" s="34"/>
      <c r="B159" s="206"/>
      <c r="C159" s="206"/>
      <c r="D159" s="206"/>
      <c r="E159" s="206"/>
      <c r="F159" s="206"/>
      <c r="G159" s="207"/>
      <c r="H159" s="206"/>
      <c r="I159" s="207"/>
      <c r="J159" s="206"/>
      <c r="K159" s="206"/>
      <c r="L159" s="206"/>
      <c r="M159" s="206"/>
      <c r="N159" s="206"/>
      <c r="O159" s="206"/>
    </row>
    <row r="160" spans="1:15" s="26" customFormat="1" ht="36" customHeight="1" x14ac:dyDescent="0.2">
      <c r="A160" s="34"/>
      <c r="B160" s="206"/>
      <c r="C160" s="206"/>
      <c r="D160" s="206"/>
      <c r="E160" s="206"/>
      <c r="F160" s="206"/>
      <c r="G160" s="207"/>
      <c r="H160" s="206"/>
      <c r="I160" s="207"/>
      <c r="J160" s="206"/>
      <c r="K160" s="206"/>
      <c r="L160" s="206"/>
      <c r="M160" s="206"/>
      <c r="N160" s="206"/>
      <c r="O160" s="206"/>
    </row>
    <row r="161" spans="1:15" s="26" customFormat="1" ht="36" customHeight="1" x14ac:dyDescent="0.2">
      <c r="A161" s="34"/>
      <c r="B161" s="206"/>
      <c r="C161" s="206"/>
      <c r="D161" s="206"/>
      <c r="E161" s="206"/>
      <c r="F161" s="206"/>
      <c r="G161" s="207"/>
      <c r="H161" s="206"/>
      <c r="I161" s="207"/>
      <c r="J161" s="206"/>
      <c r="K161" s="206"/>
      <c r="L161" s="206"/>
      <c r="M161" s="206"/>
      <c r="N161" s="206"/>
      <c r="O161" s="206"/>
    </row>
    <row r="162" spans="1:15" s="26" customFormat="1" ht="36" customHeight="1" x14ac:dyDescent="0.2">
      <c r="A162" s="34"/>
      <c r="B162" s="206"/>
      <c r="C162" s="206"/>
      <c r="D162" s="206"/>
      <c r="E162" s="206"/>
      <c r="F162" s="206"/>
      <c r="G162" s="207"/>
      <c r="H162" s="206"/>
      <c r="I162" s="207"/>
      <c r="J162" s="206"/>
      <c r="K162" s="206"/>
      <c r="L162" s="206"/>
      <c r="M162" s="206"/>
      <c r="N162" s="206"/>
      <c r="O162" s="206"/>
    </row>
    <row r="163" spans="1:15" s="26" customFormat="1" ht="36" customHeight="1" x14ac:dyDescent="0.2">
      <c r="A163" s="34"/>
      <c r="B163" s="206"/>
      <c r="C163" s="206"/>
      <c r="D163" s="206"/>
      <c r="E163" s="206"/>
      <c r="F163" s="206"/>
      <c r="G163" s="207"/>
      <c r="H163" s="206"/>
      <c r="I163" s="207"/>
      <c r="J163" s="206"/>
      <c r="K163" s="206"/>
      <c r="L163" s="206"/>
      <c r="M163" s="206"/>
      <c r="N163" s="206"/>
      <c r="O163" s="206"/>
    </row>
    <row r="164" spans="1:15" s="26" customFormat="1" ht="36" customHeight="1" x14ac:dyDescent="0.2">
      <c r="A164" s="34"/>
      <c r="B164" s="206"/>
      <c r="C164" s="206"/>
      <c r="D164" s="206"/>
      <c r="E164" s="206"/>
      <c r="F164" s="206"/>
      <c r="G164" s="207"/>
      <c r="H164" s="206"/>
      <c r="I164" s="207"/>
      <c r="J164" s="206"/>
      <c r="K164" s="206"/>
      <c r="L164" s="206"/>
      <c r="M164" s="206"/>
      <c r="N164" s="206"/>
      <c r="O164" s="206"/>
    </row>
    <row r="165" spans="1:15" s="26" customFormat="1" ht="36" customHeight="1" x14ac:dyDescent="0.2">
      <c r="A165" s="34"/>
      <c r="B165" s="206"/>
      <c r="C165" s="206"/>
      <c r="D165" s="206"/>
      <c r="E165" s="206"/>
      <c r="F165" s="206"/>
      <c r="G165" s="207"/>
      <c r="H165" s="206"/>
      <c r="I165" s="207"/>
      <c r="J165" s="206"/>
      <c r="K165" s="206"/>
      <c r="L165" s="206"/>
      <c r="M165" s="206"/>
      <c r="N165" s="206"/>
      <c r="O165" s="206"/>
    </row>
    <row r="166" spans="1:15" s="26" customFormat="1" ht="36" customHeight="1" x14ac:dyDescent="0.2">
      <c r="A166" s="34"/>
      <c r="B166" s="206"/>
      <c r="C166" s="206"/>
      <c r="D166" s="206"/>
      <c r="E166" s="206"/>
      <c r="F166" s="206"/>
      <c r="G166" s="207"/>
      <c r="H166" s="206"/>
      <c r="I166" s="207"/>
      <c r="J166" s="206"/>
      <c r="K166" s="206"/>
      <c r="L166" s="206"/>
      <c r="M166" s="206"/>
      <c r="N166" s="206"/>
      <c r="O166" s="206"/>
    </row>
  </sheetData>
  <mergeCells count="4">
    <mergeCell ref="A4:T4"/>
    <mergeCell ref="A5:T5"/>
    <mergeCell ref="A107:B107"/>
    <mergeCell ref="K109:O109"/>
  </mergeCells>
  <phoneticPr fontId="4" type="noConversion"/>
  <conditionalFormatting sqref="C114:C115">
    <cfRule type="duplicateValues" dxfId="42" priority="2" stopIfTrue="1"/>
    <cfRule type="duplicateValues" dxfId="41" priority="3" stopIfTrue="1"/>
  </conditionalFormatting>
  <conditionalFormatting sqref="B49">
    <cfRule type="duplicateValues" dxfId="40" priority="1"/>
  </conditionalFormatting>
  <printOptions horizontalCentered="1"/>
  <pageMargins left="0" right="0" top="0.19685039370078741" bottom="0.39370078740157483" header="0" footer="0"/>
  <pageSetup paperSize="5" scale="70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7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7" customFormat="1" x14ac:dyDescent="0.2"/>
    <row r="2" spans="2:21" s="17" customFormat="1" x14ac:dyDescent="0.2"/>
    <row r="3" spans="2:21" s="17" customFormat="1" x14ac:dyDescent="0.2"/>
    <row r="4" spans="2:21" s="17" customFormat="1" x14ac:dyDescent="0.2"/>
    <row r="5" spans="2:21" s="17" customFormat="1" x14ac:dyDescent="0.2"/>
    <row r="6" spans="2:21" s="17" customFormat="1" x14ac:dyDescent="0.2"/>
    <row r="7" spans="2:21" s="17" customFormat="1" x14ac:dyDescent="0.2"/>
    <row r="8" spans="2:21" s="17" customFormat="1" x14ac:dyDescent="0.2"/>
    <row r="9" spans="2:21" s="17" customFormat="1" x14ac:dyDescent="0.2"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</row>
    <row r="10" spans="2:21" s="17" customFormat="1" ht="15.75" x14ac:dyDescent="0.25">
      <c r="B10" s="241" t="s">
        <v>56</v>
      </c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</row>
    <row r="11" spans="2:21" s="17" customFormat="1" ht="15" x14ac:dyDescent="0.25">
      <c r="B11" s="242" t="s">
        <v>350</v>
      </c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</row>
    <row r="12" spans="2:21" s="17" customFormat="1" ht="9" customHeight="1" x14ac:dyDescent="0.2">
      <c r="B12" s="23"/>
      <c r="C12" s="36"/>
      <c r="D12" s="36"/>
      <c r="E12" s="17" t="s">
        <v>338</v>
      </c>
      <c r="L12" s="36"/>
      <c r="N12" s="36"/>
      <c r="O12" s="36"/>
    </row>
    <row r="13" spans="2:21" s="17" customFormat="1" x14ac:dyDescent="0.2">
      <c r="B13" s="25"/>
      <c r="C13" s="25"/>
      <c r="D13" s="25"/>
      <c r="E13" s="243" t="s">
        <v>337</v>
      </c>
      <c r="F13" s="243"/>
      <c r="G13" s="243"/>
      <c r="H13" s="243"/>
      <c r="I13" s="243"/>
      <c r="J13" s="243"/>
      <c r="K13" s="243"/>
      <c r="L13" s="25"/>
      <c r="M13" s="25"/>
      <c r="N13" s="100"/>
      <c r="O13" s="25"/>
      <c r="P13" s="25"/>
      <c r="Q13" s="25"/>
      <c r="R13" s="25"/>
    </row>
    <row r="14" spans="2:21" s="17" customFormat="1" x14ac:dyDescent="0.2">
      <c r="B14" s="25"/>
      <c r="C14" s="25"/>
      <c r="D14" s="25"/>
      <c r="L14" s="25"/>
      <c r="M14" s="25"/>
      <c r="N14" s="100"/>
      <c r="O14" s="25"/>
      <c r="P14" s="25"/>
      <c r="Q14" s="25"/>
      <c r="R14" s="25"/>
    </row>
    <row r="15" spans="2:21" s="17" customFormat="1" ht="13.9" customHeight="1" x14ac:dyDescent="0.2"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</row>
    <row r="16" spans="2:21" ht="27.75" customHeight="1" x14ac:dyDescent="0.2">
      <c r="B16" s="115" t="s">
        <v>50</v>
      </c>
      <c r="C16" s="116" t="s">
        <v>44</v>
      </c>
      <c r="D16" s="117" t="s">
        <v>165</v>
      </c>
      <c r="E16" s="118" t="s">
        <v>45</v>
      </c>
      <c r="F16" s="116" t="s">
        <v>46</v>
      </c>
      <c r="G16" s="116" t="s">
        <v>221</v>
      </c>
      <c r="H16" s="116" t="s">
        <v>339</v>
      </c>
      <c r="I16" s="116" t="s">
        <v>340</v>
      </c>
      <c r="J16" s="119" t="s">
        <v>79</v>
      </c>
      <c r="K16" s="119" t="s">
        <v>0</v>
      </c>
      <c r="L16" s="119" t="s">
        <v>1</v>
      </c>
      <c r="M16" s="119" t="s">
        <v>2</v>
      </c>
      <c r="N16" s="119" t="s">
        <v>3</v>
      </c>
      <c r="O16" s="119" t="s">
        <v>4</v>
      </c>
      <c r="P16" s="119" t="s">
        <v>5</v>
      </c>
      <c r="Q16" s="119" t="s">
        <v>6</v>
      </c>
      <c r="R16" s="120" t="s">
        <v>64</v>
      </c>
      <c r="S16" s="17"/>
      <c r="T16" s="17"/>
      <c r="U16" s="17"/>
    </row>
    <row r="17" spans="2:18" s="17" customFormat="1" ht="38.25" customHeight="1" x14ac:dyDescent="0.2">
      <c r="B17" s="121">
        <v>1</v>
      </c>
      <c r="C17" s="4" t="s">
        <v>119</v>
      </c>
      <c r="D17" s="4" t="s">
        <v>175</v>
      </c>
      <c r="E17" s="4" t="s">
        <v>379</v>
      </c>
      <c r="F17" s="37" t="s">
        <v>118</v>
      </c>
      <c r="G17" s="38" t="s">
        <v>223</v>
      </c>
      <c r="H17" s="97">
        <v>44743</v>
      </c>
      <c r="I17" s="38" t="s">
        <v>341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13">
        <f t="shared" ref="R17" si="1">(L17-Q17)</f>
        <v>117243.38</v>
      </c>
    </row>
    <row r="18" spans="2:18" s="17" customFormat="1" ht="38.25" customHeight="1" x14ac:dyDescent="0.2">
      <c r="B18" s="121">
        <v>2</v>
      </c>
      <c r="C18" s="4" t="s">
        <v>125</v>
      </c>
      <c r="D18" s="4" t="s">
        <v>175</v>
      </c>
      <c r="E18" s="4" t="s">
        <v>380</v>
      </c>
      <c r="F18" s="37" t="s">
        <v>118</v>
      </c>
      <c r="G18" s="38" t="s">
        <v>223</v>
      </c>
      <c r="H18" s="97">
        <v>44562</v>
      </c>
      <c r="I18" s="97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13">
        <f t="shared" ref="R18:R71" si="3">(L18-Q18)</f>
        <v>74902.880000000005</v>
      </c>
    </row>
    <row r="19" spans="2:18" s="17" customFormat="1" ht="38.25" customHeight="1" x14ac:dyDescent="0.2">
      <c r="B19" s="121">
        <v>3</v>
      </c>
      <c r="C19" s="4" t="s">
        <v>153</v>
      </c>
      <c r="D19" s="4" t="s">
        <v>175</v>
      </c>
      <c r="E19" s="4" t="s">
        <v>382</v>
      </c>
      <c r="F19" s="37" t="s">
        <v>118</v>
      </c>
      <c r="G19" s="38" t="s">
        <v>223</v>
      </c>
      <c r="H19" s="38" t="s">
        <v>342</v>
      </c>
      <c r="I19" s="97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13">
        <f t="shared" ref="R19" si="5">(L19-Q19)</f>
        <v>74902.880000000005</v>
      </c>
    </row>
    <row r="20" spans="2:18" s="17" customFormat="1" ht="38.25" customHeight="1" x14ac:dyDescent="0.2">
      <c r="B20" s="121">
        <v>4</v>
      </c>
      <c r="C20" s="4" t="s">
        <v>135</v>
      </c>
      <c r="D20" s="4" t="s">
        <v>175</v>
      </c>
      <c r="E20" s="4" t="s">
        <v>381</v>
      </c>
      <c r="F20" s="37" t="s">
        <v>118</v>
      </c>
      <c r="G20" s="38" t="s">
        <v>222</v>
      </c>
      <c r="H20" s="97">
        <v>44774</v>
      </c>
      <c r="I20" s="97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13">
        <f t="shared" si="3"/>
        <v>58209.33</v>
      </c>
    </row>
    <row r="21" spans="2:18" s="17" customFormat="1" ht="38.25" customHeight="1" x14ac:dyDescent="0.2">
      <c r="B21" s="121">
        <v>5</v>
      </c>
      <c r="C21" s="4" t="s">
        <v>292</v>
      </c>
      <c r="D21" s="4" t="s">
        <v>175</v>
      </c>
      <c r="E21" s="4" t="s">
        <v>383</v>
      </c>
      <c r="F21" s="37" t="s">
        <v>118</v>
      </c>
      <c r="G21" s="7" t="s">
        <v>222</v>
      </c>
      <c r="H21" s="98">
        <v>44440</v>
      </c>
      <c r="I21" s="98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13">
        <f t="shared" si="3"/>
        <v>42315.5</v>
      </c>
    </row>
    <row r="22" spans="2:18" s="17" customFormat="1" ht="38.25" customHeight="1" x14ac:dyDescent="0.2">
      <c r="B22" s="121">
        <v>6</v>
      </c>
      <c r="C22" s="4" t="s">
        <v>293</v>
      </c>
      <c r="D22" s="4" t="s">
        <v>367</v>
      </c>
      <c r="E22" s="4" t="s">
        <v>384</v>
      </c>
      <c r="F22" s="37" t="s">
        <v>118</v>
      </c>
      <c r="G22" s="7" t="s">
        <v>222</v>
      </c>
      <c r="H22" s="98">
        <v>44564</v>
      </c>
      <c r="I22" s="98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13">
        <f t="shared" ref="R22" si="7">(L22-Q22)</f>
        <v>117243.38</v>
      </c>
    </row>
    <row r="23" spans="2:18" s="17" customFormat="1" ht="38.25" customHeight="1" x14ac:dyDescent="0.2">
      <c r="B23" s="121">
        <v>7</v>
      </c>
      <c r="C23" s="4" t="s">
        <v>100</v>
      </c>
      <c r="D23" s="4" t="s">
        <v>367</v>
      </c>
      <c r="E23" s="4" t="s">
        <v>385</v>
      </c>
      <c r="F23" s="37" t="s">
        <v>118</v>
      </c>
      <c r="G23" s="38" t="s">
        <v>223</v>
      </c>
      <c r="H23" s="97">
        <v>44564</v>
      </c>
      <c r="I23" s="97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13">
        <f t="shared" si="3"/>
        <v>74802.880000000005</v>
      </c>
    </row>
    <row r="24" spans="2:18" s="17" customFormat="1" ht="38.25" customHeight="1" x14ac:dyDescent="0.2">
      <c r="B24" s="121">
        <v>8</v>
      </c>
      <c r="C24" s="4" t="s">
        <v>294</v>
      </c>
      <c r="D24" s="4" t="s">
        <v>177</v>
      </c>
      <c r="E24" s="4" t="s">
        <v>387</v>
      </c>
      <c r="F24" s="37" t="s">
        <v>118</v>
      </c>
      <c r="G24" s="7" t="s">
        <v>222</v>
      </c>
      <c r="H24" s="7" t="s">
        <v>346</v>
      </c>
      <c r="I24" s="98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13">
        <f t="shared" si="3"/>
        <v>117243.38</v>
      </c>
    </row>
    <row r="25" spans="2:18" s="17" customFormat="1" ht="38.25" customHeight="1" x14ac:dyDescent="0.2">
      <c r="B25" s="121">
        <v>9</v>
      </c>
      <c r="C25" s="4" t="s">
        <v>297</v>
      </c>
      <c r="D25" s="4" t="s">
        <v>368</v>
      </c>
      <c r="E25" s="4" t="s">
        <v>386</v>
      </c>
      <c r="F25" s="37" t="s">
        <v>118</v>
      </c>
      <c r="G25" s="7" t="s">
        <v>222</v>
      </c>
      <c r="H25" s="7" t="s">
        <v>347</v>
      </c>
      <c r="I25" s="7" t="s">
        <v>348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13">
        <f t="shared" ref="R25:R26" si="9">(L25-Q25)</f>
        <v>74902.880000000005</v>
      </c>
    </row>
    <row r="26" spans="2:18" s="17" customFormat="1" ht="38.25" customHeight="1" x14ac:dyDescent="0.2">
      <c r="B26" s="121">
        <v>10</v>
      </c>
      <c r="C26" s="4" t="s">
        <v>296</v>
      </c>
      <c r="D26" s="4" t="s">
        <v>368</v>
      </c>
      <c r="E26" s="4" t="s">
        <v>8</v>
      </c>
      <c r="F26" s="37" t="s">
        <v>118</v>
      </c>
      <c r="G26" s="7" t="s">
        <v>222</v>
      </c>
      <c r="H26" s="98">
        <v>44564</v>
      </c>
      <c r="I26" s="98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13">
        <f t="shared" si="9"/>
        <v>45166</v>
      </c>
    </row>
    <row r="27" spans="2:18" s="17" customFormat="1" ht="38.25" customHeight="1" x14ac:dyDescent="0.2">
      <c r="B27" s="121">
        <v>11</v>
      </c>
      <c r="C27" s="4" t="s">
        <v>295</v>
      </c>
      <c r="D27" s="4" t="s">
        <v>368</v>
      </c>
      <c r="E27" s="4" t="s">
        <v>99</v>
      </c>
      <c r="F27" s="37" t="s">
        <v>118</v>
      </c>
      <c r="G27" s="7" t="s">
        <v>222</v>
      </c>
      <c r="H27" s="98">
        <v>44564</v>
      </c>
      <c r="I27" s="98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13">
        <f t="shared" si="3"/>
        <v>41167.17</v>
      </c>
    </row>
    <row r="28" spans="2:18" s="17" customFormat="1" ht="38.25" customHeight="1" x14ac:dyDescent="0.2">
      <c r="B28" s="121">
        <v>12</v>
      </c>
      <c r="C28" s="4" t="s">
        <v>140</v>
      </c>
      <c r="D28" s="4" t="s">
        <v>369</v>
      </c>
      <c r="E28" s="4" t="s">
        <v>389</v>
      </c>
      <c r="F28" s="37" t="s">
        <v>118</v>
      </c>
      <c r="G28" s="38" t="s">
        <v>222</v>
      </c>
      <c r="H28" s="97">
        <v>44409</v>
      </c>
      <c r="I28" s="97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13">
        <f t="shared" si="3"/>
        <v>86891.200000000012</v>
      </c>
    </row>
    <row r="29" spans="2:18" s="17" customFormat="1" ht="38.25" customHeight="1" x14ac:dyDescent="0.2">
      <c r="B29" s="121">
        <v>13</v>
      </c>
      <c r="C29" s="4" t="s">
        <v>298</v>
      </c>
      <c r="D29" s="4" t="s">
        <v>370</v>
      </c>
      <c r="E29" s="4" t="s">
        <v>388</v>
      </c>
      <c r="F29" s="37" t="s">
        <v>118</v>
      </c>
      <c r="G29" s="7" t="s">
        <v>222</v>
      </c>
      <c r="H29" s="98">
        <v>44563</v>
      </c>
      <c r="I29" s="98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13">
        <f t="shared" si="3"/>
        <v>89016.38</v>
      </c>
    </row>
    <row r="30" spans="2:18" s="17" customFormat="1" ht="38.25" customHeight="1" x14ac:dyDescent="0.2">
      <c r="B30" s="121">
        <v>14</v>
      </c>
      <c r="C30" s="4" t="s">
        <v>299</v>
      </c>
      <c r="D30" s="4" t="s">
        <v>370</v>
      </c>
      <c r="E30" s="4" t="s">
        <v>8</v>
      </c>
      <c r="F30" s="37" t="s">
        <v>118</v>
      </c>
      <c r="G30" s="7" t="s">
        <v>222</v>
      </c>
      <c r="H30" s="7" t="s">
        <v>343</v>
      </c>
      <c r="I30" s="98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13">
        <f t="shared" si="3"/>
        <v>46920</v>
      </c>
    </row>
    <row r="31" spans="2:18" s="17" customFormat="1" ht="38.25" customHeight="1" x14ac:dyDescent="0.2">
      <c r="B31" s="121">
        <v>15</v>
      </c>
      <c r="C31" s="4" t="s">
        <v>131</v>
      </c>
      <c r="D31" s="4" t="s">
        <v>371</v>
      </c>
      <c r="E31" s="4" t="s">
        <v>390</v>
      </c>
      <c r="F31" s="37" t="s">
        <v>118</v>
      </c>
      <c r="G31" s="7" t="s">
        <v>222</v>
      </c>
      <c r="H31" s="98">
        <v>44562</v>
      </c>
      <c r="I31" s="98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13">
        <f t="shared" ref="R31" si="11">(L31-Q31)</f>
        <v>114411.38</v>
      </c>
    </row>
    <row r="32" spans="2:18" s="17" customFormat="1" ht="38.25" customHeight="1" x14ac:dyDescent="0.2">
      <c r="B32" s="121">
        <v>16</v>
      </c>
      <c r="C32" s="4" t="s">
        <v>202</v>
      </c>
      <c r="D32" s="4" t="s">
        <v>371</v>
      </c>
      <c r="E32" s="4" t="s">
        <v>300</v>
      </c>
      <c r="F32" s="37" t="s">
        <v>118</v>
      </c>
      <c r="G32" s="7" t="s">
        <v>223</v>
      </c>
      <c r="H32" s="98">
        <v>44409</v>
      </c>
      <c r="I32" s="98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13">
        <f t="shared" si="3"/>
        <v>33747.4</v>
      </c>
    </row>
    <row r="33" spans="2:18" s="17" customFormat="1" ht="38.25" customHeight="1" x14ac:dyDescent="0.2">
      <c r="B33" s="121">
        <v>17</v>
      </c>
      <c r="C33" s="4" t="s">
        <v>154</v>
      </c>
      <c r="D33" s="4" t="s">
        <v>371</v>
      </c>
      <c r="E33" s="4" t="s">
        <v>301</v>
      </c>
      <c r="F33" s="37" t="s">
        <v>118</v>
      </c>
      <c r="G33" s="7" t="s">
        <v>222</v>
      </c>
      <c r="H33" s="98">
        <v>44562</v>
      </c>
      <c r="I33" s="98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13">
        <f t="shared" si="3"/>
        <v>41067.17</v>
      </c>
    </row>
    <row r="34" spans="2:18" s="17" customFormat="1" ht="38.25" customHeight="1" x14ac:dyDescent="0.2">
      <c r="B34" s="121">
        <v>18</v>
      </c>
      <c r="C34" s="4" t="s">
        <v>156</v>
      </c>
      <c r="D34" s="4" t="s">
        <v>371</v>
      </c>
      <c r="E34" s="4" t="s">
        <v>302</v>
      </c>
      <c r="F34" s="37" t="s">
        <v>118</v>
      </c>
      <c r="G34" s="7" t="s">
        <v>222</v>
      </c>
      <c r="H34" s="98">
        <v>44409</v>
      </c>
      <c r="I34" s="98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13">
        <f t="shared" si="3"/>
        <v>41966.94</v>
      </c>
    </row>
    <row r="35" spans="2:18" s="17" customFormat="1" ht="38.25" customHeight="1" x14ac:dyDescent="0.2">
      <c r="B35" s="121">
        <v>19</v>
      </c>
      <c r="C35" s="4" t="s">
        <v>111</v>
      </c>
      <c r="D35" s="4" t="s">
        <v>225</v>
      </c>
      <c r="E35" s="4" t="s">
        <v>391</v>
      </c>
      <c r="F35" s="37" t="s">
        <v>118</v>
      </c>
      <c r="G35" s="7" t="s">
        <v>223</v>
      </c>
      <c r="H35" s="98">
        <v>44562</v>
      </c>
      <c r="I35" s="98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13">
        <f t="shared" ref="R35" si="13">(L35-Q35)</f>
        <v>115089.38</v>
      </c>
    </row>
    <row r="36" spans="2:18" s="17" customFormat="1" ht="38.25" customHeight="1" x14ac:dyDescent="0.2">
      <c r="B36" s="121">
        <v>20</v>
      </c>
      <c r="C36" s="4" t="s">
        <v>169</v>
      </c>
      <c r="D36" s="4" t="s">
        <v>225</v>
      </c>
      <c r="E36" s="4" t="s">
        <v>393</v>
      </c>
      <c r="F36" s="37" t="s">
        <v>118</v>
      </c>
      <c r="G36" s="7" t="s">
        <v>223</v>
      </c>
      <c r="H36" s="98">
        <v>44151</v>
      </c>
      <c r="I36" s="98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13">
        <f t="shared" si="3"/>
        <v>81859.63</v>
      </c>
    </row>
    <row r="37" spans="2:18" s="17" customFormat="1" ht="38.25" customHeight="1" x14ac:dyDescent="0.2">
      <c r="B37" s="121">
        <v>21</v>
      </c>
      <c r="C37" s="4" t="s">
        <v>227</v>
      </c>
      <c r="D37" s="4" t="s">
        <v>225</v>
      </c>
      <c r="E37" s="4" t="s">
        <v>392</v>
      </c>
      <c r="F37" s="37" t="s">
        <v>118</v>
      </c>
      <c r="G37" s="7" t="s">
        <v>222</v>
      </c>
      <c r="H37" s="98">
        <v>44417</v>
      </c>
      <c r="I37" s="98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13">
        <f t="shared" ref="R37" si="15">(L37-Q37)</f>
        <v>81859.63</v>
      </c>
    </row>
    <row r="38" spans="2:18" s="17" customFormat="1" ht="38.25" customHeight="1" x14ac:dyDescent="0.2">
      <c r="B38" s="121">
        <v>22</v>
      </c>
      <c r="C38" s="4" t="s">
        <v>129</v>
      </c>
      <c r="D38" s="4" t="s">
        <v>372</v>
      </c>
      <c r="E38" s="4" t="s">
        <v>303</v>
      </c>
      <c r="F38" s="37" t="s">
        <v>118</v>
      </c>
      <c r="G38" s="7" t="s">
        <v>223</v>
      </c>
      <c r="H38" s="98">
        <v>44105</v>
      </c>
      <c r="I38" s="98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13">
        <f t="shared" si="3"/>
        <v>42215.5</v>
      </c>
    </row>
    <row r="39" spans="2:18" s="17" customFormat="1" ht="38.25" customHeight="1" x14ac:dyDescent="0.2">
      <c r="B39" s="121">
        <v>23</v>
      </c>
      <c r="C39" s="4" t="s">
        <v>247</v>
      </c>
      <c r="D39" s="4" t="s">
        <v>372</v>
      </c>
      <c r="E39" s="4" t="s">
        <v>248</v>
      </c>
      <c r="F39" s="37" t="s">
        <v>118</v>
      </c>
      <c r="G39" s="7" t="s">
        <v>223</v>
      </c>
      <c r="H39" s="98">
        <v>44501</v>
      </c>
      <c r="I39" s="98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13">
        <f t="shared" si="3"/>
        <v>39515.26</v>
      </c>
    </row>
    <row r="40" spans="2:18" s="17" customFormat="1" ht="38.25" customHeight="1" x14ac:dyDescent="0.2">
      <c r="B40" s="121">
        <v>24</v>
      </c>
      <c r="C40" s="4" t="s">
        <v>245</v>
      </c>
      <c r="D40" s="4" t="s">
        <v>372</v>
      </c>
      <c r="E40" s="4" t="s">
        <v>304</v>
      </c>
      <c r="F40" s="37" t="s">
        <v>118</v>
      </c>
      <c r="G40" s="7" t="s">
        <v>223</v>
      </c>
      <c r="H40" s="98">
        <v>44440</v>
      </c>
      <c r="I40" s="98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13">
        <f t="shared" si="3"/>
        <v>66833.540000000008</v>
      </c>
    </row>
    <row r="41" spans="2:18" s="17" customFormat="1" ht="38.25" customHeight="1" x14ac:dyDescent="0.2">
      <c r="B41" s="121">
        <v>25</v>
      </c>
      <c r="C41" s="4" t="s">
        <v>305</v>
      </c>
      <c r="D41" s="4" t="s">
        <v>372</v>
      </c>
      <c r="E41" s="4" t="s">
        <v>306</v>
      </c>
      <c r="F41" s="37" t="s">
        <v>118</v>
      </c>
      <c r="G41" s="7" t="s">
        <v>223</v>
      </c>
      <c r="H41" s="98">
        <v>44473</v>
      </c>
      <c r="I41" s="98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13">
        <f t="shared" si="3"/>
        <v>64420.65</v>
      </c>
    </row>
    <row r="42" spans="2:18" s="17" customFormat="1" ht="38.25" customHeight="1" x14ac:dyDescent="0.2">
      <c r="B42" s="121">
        <v>26</v>
      </c>
      <c r="C42" s="107" t="s">
        <v>355</v>
      </c>
      <c r="D42" s="4" t="s">
        <v>225</v>
      </c>
      <c r="E42" s="107" t="s">
        <v>356</v>
      </c>
      <c r="F42" s="37" t="s">
        <v>118</v>
      </c>
      <c r="G42" s="108" t="s">
        <v>223</v>
      </c>
      <c r="H42" s="109">
        <v>44652</v>
      </c>
      <c r="I42" s="109">
        <v>44835</v>
      </c>
      <c r="J42" s="110">
        <v>45000</v>
      </c>
      <c r="K42" s="111">
        <v>0</v>
      </c>
      <c r="L42" s="110">
        <v>45000</v>
      </c>
      <c r="M42" s="110">
        <v>1291.5</v>
      </c>
      <c r="N42" s="110">
        <v>1148.33</v>
      </c>
      <c r="O42" s="110">
        <v>1368</v>
      </c>
      <c r="P42" s="110">
        <v>125</v>
      </c>
      <c r="Q42" s="3">
        <f t="shared" ref="Q42" si="16">SUM(M42:P42)</f>
        <v>3932.83</v>
      </c>
      <c r="R42" s="113">
        <f t="shared" ref="R42" si="17">(L42-Q42)</f>
        <v>41067.17</v>
      </c>
    </row>
    <row r="43" spans="2:18" s="17" customFormat="1" ht="38.25" customHeight="1" x14ac:dyDescent="0.2">
      <c r="B43" s="121">
        <v>27</v>
      </c>
      <c r="C43" s="4" t="s">
        <v>307</v>
      </c>
      <c r="D43" s="39" t="s">
        <v>373</v>
      </c>
      <c r="E43" s="4" t="s">
        <v>162</v>
      </c>
      <c r="F43" s="37" t="s">
        <v>118</v>
      </c>
      <c r="G43" s="7" t="s">
        <v>223</v>
      </c>
      <c r="H43" s="98">
        <v>44562</v>
      </c>
      <c r="I43" s="98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13">
        <f t="shared" si="3"/>
        <v>117243.38</v>
      </c>
    </row>
    <row r="44" spans="2:18" s="17" customFormat="1" ht="38.25" customHeight="1" x14ac:dyDescent="0.2">
      <c r="B44" s="121">
        <v>28</v>
      </c>
      <c r="C44" s="4" t="s">
        <v>310</v>
      </c>
      <c r="D44" s="39" t="s">
        <v>373</v>
      </c>
      <c r="E44" s="4" t="s">
        <v>394</v>
      </c>
      <c r="F44" s="37" t="s">
        <v>118</v>
      </c>
      <c r="G44" s="7" t="s">
        <v>222</v>
      </c>
      <c r="H44" s="98">
        <v>44409</v>
      </c>
      <c r="I44" s="98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13">
        <f t="shared" ref="R44" si="19">(L44-Q44)</f>
        <v>73890.290000000008</v>
      </c>
    </row>
    <row r="45" spans="2:18" s="17" customFormat="1" ht="38.25" customHeight="1" x14ac:dyDescent="0.2">
      <c r="B45" s="121">
        <v>29</v>
      </c>
      <c r="C45" s="4" t="s">
        <v>308</v>
      </c>
      <c r="D45" s="39" t="s">
        <v>373</v>
      </c>
      <c r="E45" s="4" t="s">
        <v>309</v>
      </c>
      <c r="F45" s="37" t="s">
        <v>118</v>
      </c>
      <c r="G45" s="7" t="s">
        <v>223</v>
      </c>
      <c r="H45" s="98">
        <v>44409</v>
      </c>
      <c r="I45" s="98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13">
        <f t="shared" si="3"/>
        <v>42847.18</v>
      </c>
    </row>
    <row r="46" spans="2:18" s="17" customFormat="1" ht="38.25" customHeight="1" x14ac:dyDescent="0.2">
      <c r="B46" s="121">
        <v>30</v>
      </c>
      <c r="C46" s="107" t="s">
        <v>357</v>
      </c>
      <c r="D46" s="39" t="s">
        <v>164</v>
      </c>
      <c r="E46" s="107" t="s">
        <v>358</v>
      </c>
      <c r="F46" s="37" t="s">
        <v>118</v>
      </c>
      <c r="G46" s="108" t="s">
        <v>223</v>
      </c>
      <c r="H46" s="109">
        <v>44652</v>
      </c>
      <c r="I46" s="109">
        <v>44835</v>
      </c>
      <c r="J46" s="110">
        <v>45000</v>
      </c>
      <c r="K46" s="111">
        <v>0</v>
      </c>
      <c r="L46" s="110">
        <v>45000</v>
      </c>
      <c r="M46" s="110">
        <v>1291.5</v>
      </c>
      <c r="N46" s="110">
        <v>1148.33</v>
      </c>
      <c r="O46" s="110">
        <v>1368</v>
      </c>
      <c r="P46" s="110">
        <v>25</v>
      </c>
      <c r="Q46" s="110">
        <f>SUM(M46:P46)</f>
        <v>3832.83</v>
      </c>
      <c r="R46" s="114">
        <f>(L46-Q46)</f>
        <v>41167.17</v>
      </c>
    </row>
    <row r="47" spans="2:18" s="17" customFormat="1" ht="38.25" customHeight="1" x14ac:dyDescent="0.2">
      <c r="B47" s="121">
        <v>31</v>
      </c>
      <c r="C47" s="4" t="s">
        <v>114</v>
      </c>
      <c r="D47" s="4" t="s">
        <v>163</v>
      </c>
      <c r="E47" s="4" t="s">
        <v>311</v>
      </c>
      <c r="F47" s="37" t="s">
        <v>118</v>
      </c>
      <c r="G47" s="7" t="s">
        <v>222</v>
      </c>
      <c r="H47" s="98">
        <v>44562</v>
      </c>
      <c r="I47" s="98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13">
        <f t="shared" si="3"/>
        <v>111579.38</v>
      </c>
    </row>
    <row r="48" spans="2:18" s="17" customFormat="1" ht="38.25" customHeight="1" x14ac:dyDescent="0.2">
      <c r="B48" s="121">
        <v>32</v>
      </c>
      <c r="C48" s="4" t="s">
        <v>207</v>
      </c>
      <c r="D48" s="4" t="s">
        <v>163</v>
      </c>
      <c r="E48" s="4" t="s">
        <v>312</v>
      </c>
      <c r="F48" s="37" t="s">
        <v>118</v>
      </c>
      <c r="G48" s="7" t="s">
        <v>222</v>
      </c>
      <c r="H48" s="98">
        <v>44409</v>
      </c>
      <c r="I48" s="98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13">
        <f t="shared" si="3"/>
        <v>88916.38</v>
      </c>
    </row>
    <row r="49" spans="2:18" s="17" customFormat="1" ht="38.25" customHeight="1" x14ac:dyDescent="0.2">
      <c r="B49" s="121">
        <v>33</v>
      </c>
      <c r="C49" s="4" t="s">
        <v>266</v>
      </c>
      <c r="D49" s="4" t="s">
        <v>163</v>
      </c>
      <c r="E49" s="4" t="s">
        <v>314</v>
      </c>
      <c r="F49" s="37" t="s">
        <v>118</v>
      </c>
      <c r="G49" s="7" t="s">
        <v>223</v>
      </c>
      <c r="H49" s="98">
        <v>44501</v>
      </c>
      <c r="I49" s="98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13">
        <f t="shared" ref="R49" si="21">(L49-Q49)</f>
        <v>89016.52</v>
      </c>
    </row>
    <row r="50" spans="2:18" s="17" customFormat="1" ht="38.25" customHeight="1" x14ac:dyDescent="0.2">
      <c r="B50" s="121">
        <v>34</v>
      </c>
      <c r="C50" s="4" t="s">
        <v>230</v>
      </c>
      <c r="D50" s="4" t="s">
        <v>163</v>
      </c>
      <c r="E50" s="4" t="s">
        <v>229</v>
      </c>
      <c r="F50" s="37" t="s">
        <v>118</v>
      </c>
      <c r="G50" s="7" t="s">
        <v>222</v>
      </c>
      <c r="H50" s="98">
        <v>44775</v>
      </c>
      <c r="I50" s="98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13">
        <f t="shared" si="3"/>
        <v>41597.5</v>
      </c>
    </row>
    <row r="51" spans="2:18" s="17" customFormat="1" ht="38.25" customHeight="1" x14ac:dyDescent="0.2">
      <c r="B51" s="121">
        <v>35</v>
      </c>
      <c r="C51" s="4" t="s">
        <v>206</v>
      </c>
      <c r="D51" s="4" t="s">
        <v>163</v>
      </c>
      <c r="E51" s="4" t="s">
        <v>229</v>
      </c>
      <c r="F51" s="37" t="s">
        <v>118</v>
      </c>
      <c r="G51" s="7" t="s">
        <v>222</v>
      </c>
      <c r="H51" s="98">
        <v>44409</v>
      </c>
      <c r="I51" s="98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13">
        <f t="shared" ref="R51" si="23">(L51-Q51)</f>
        <v>42315.5</v>
      </c>
    </row>
    <row r="52" spans="2:18" s="17" customFormat="1" ht="38.25" customHeight="1" x14ac:dyDescent="0.2">
      <c r="B52" s="121">
        <v>36</v>
      </c>
      <c r="C52" s="4" t="s">
        <v>231</v>
      </c>
      <c r="D52" s="4" t="s">
        <v>163</v>
      </c>
      <c r="E52" s="4" t="s">
        <v>313</v>
      </c>
      <c r="F52" s="37" t="s">
        <v>118</v>
      </c>
      <c r="G52" s="7" t="s">
        <v>222</v>
      </c>
      <c r="H52" s="98">
        <v>44410</v>
      </c>
      <c r="I52" s="98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13">
        <f t="shared" si="3"/>
        <v>42215.5</v>
      </c>
    </row>
    <row r="53" spans="2:18" s="17" customFormat="1" ht="38.25" customHeight="1" x14ac:dyDescent="0.2">
      <c r="B53" s="121">
        <v>37</v>
      </c>
      <c r="C53" s="4" t="s">
        <v>249</v>
      </c>
      <c r="D53" s="4" t="s">
        <v>163</v>
      </c>
      <c r="E53" s="4" t="s">
        <v>208</v>
      </c>
      <c r="F53" s="37" t="s">
        <v>118</v>
      </c>
      <c r="G53" s="7" t="s">
        <v>222</v>
      </c>
      <c r="H53" s="98">
        <v>44415</v>
      </c>
      <c r="I53" s="7" t="s">
        <v>344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13">
        <f t="shared" si="3"/>
        <v>42215.5</v>
      </c>
    </row>
    <row r="54" spans="2:18" s="17" customFormat="1" ht="38.25" customHeight="1" x14ac:dyDescent="0.2">
      <c r="B54" s="121">
        <v>38</v>
      </c>
      <c r="C54" s="4" t="s">
        <v>141</v>
      </c>
      <c r="D54" s="4" t="s">
        <v>173</v>
      </c>
      <c r="E54" s="4" t="s">
        <v>315</v>
      </c>
      <c r="F54" s="37" t="s">
        <v>118</v>
      </c>
      <c r="G54" s="7" t="s">
        <v>222</v>
      </c>
      <c r="H54" s="98">
        <v>44137</v>
      </c>
      <c r="I54" s="98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13">
        <f t="shared" si="3"/>
        <v>60369.520000000004</v>
      </c>
    </row>
    <row r="55" spans="2:18" s="17" customFormat="1" ht="38.25" customHeight="1" x14ac:dyDescent="0.2">
      <c r="B55" s="121">
        <v>39</v>
      </c>
      <c r="C55" s="4" t="s">
        <v>255</v>
      </c>
      <c r="D55" s="4" t="s">
        <v>173</v>
      </c>
      <c r="E55" s="4" t="s">
        <v>316</v>
      </c>
      <c r="F55" s="37" t="s">
        <v>118</v>
      </c>
      <c r="G55" s="7" t="s">
        <v>222</v>
      </c>
      <c r="H55" s="98">
        <v>44417</v>
      </c>
      <c r="I55" s="98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13">
        <f t="shared" si="3"/>
        <v>42215.5</v>
      </c>
    </row>
    <row r="56" spans="2:18" s="17" customFormat="1" ht="38.25" customHeight="1" x14ac:dyDescent="0.2">
      <c r="B56" s="121">
        <v>40</v>
      </c>
      <c r="C56" s="4" t="s">
        <v>283</v>
      </c>
      <c r="D56" s="4" t="s">
        <v>173</v>
      </c>
      <c r="E56" s="4" t="s">
        <v>317</v>
      </c>
      <c r="F56" s="37" t="s">
        <v>118</v>
      </c>
      <c r="G56" s="7" t="s">
        <v>222</v>
      </c>
      <c r="H56" s="98">
        <v>44621</v>
      </c>
      <c r="I56" s="98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13">
        <f t="shared" si="3"/>
        <v>41067.17</v>
      </c>
    </row>
    <row r="57" spans="2:18" s="17" customFormat="1" ht="38.25" customHeight="1" x14ac:dyDescent="0.2">
      <c r="B57" s="121">
        <v>41</v>
      </c>
      <c r="C57" s="4" t="s">
        <v>285</v>
      </c>
      <c r="D57" s="4" t="s">
        <v>173</v>
      </c>
      <c r="E57" s="4" t="s">
        <v>317</v>
      </c>
      <c r="F57" s="37" t="s">
        <v>118</v>
      </c>
      <c r="G57" s="7" t="s">
        <v>223</v>
      </c>
      <c r="H57" s="98">
        <v>44621</v>
      </c>
      <c r="I57" s="98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13">
        <f t="shared" si="3"/>
        <v>41167.17</v>
      </c>
    </row>
    <row r="58" spans="2:18" s="17" customFormat="1" ht="38.25" customHeight="1" x14ac:dyDescent="0.2">
      <c r="B58" s="121">
        <v>42</v>
      </c>
      <c r="C58" s="4" t="s">
        <v>318</v>
      </c>
      <c r="D58" s="4" t="s">
        <v>173</v>
      </c>
      <c r="E58" s="4" t="s">
        <v>317</v>
      </c>
      <c r="F58" s="37" t="s">
        <v>118</v>
      </c>
      <c r="G58" s="7" t="s">
        <v>223</v>
      </c>
      <c r="H58" s="98">
        <v>44621</v>
      </c>
      <c r="I58" s="98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13">
        <f t="shared" si="3"/>
        <v>41067.17</v>
      </c>
    </row>
    <row r="59" spans="2:18" s="17" customFormat="1" ht="38.25" customHeight="1" x14ac:dyDescent="0.2">
      <c r="B59" s="121">
        <v>43</v>
      </c>
      <c r="C59" s="4" t="s">
        <v>122</v>
      </c>
      <c r="D59" s="4" t="s">
        <v>375</v>
      </c>
      <c r="E59" s="4" t="s">
        <v>374</v>
      </c>
      <c r="F59" s="37" t="s">
        <v>118</v>
      </c>
      <c r="G59" s="7" t="s">
        <v>222</v>
      </c>
      <c r="H59" s="98">
        <v>44562</v>
      </c>
      <c r="I59" s="98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13">
        <f t="shared" si="3"/>
        <v>95973.13</v>
      </c>
    </row>
    <row r="60" spans="2:18" s="17" customFormat="1" ht="38.25" customHeight="1" x14ac:dyDescent="0.2">
      <c r="B60" s="121">
        <v>44</v>
      </c>
      <c r="C60" s="4" t="s">
        <v>121</v>
      </c>
      <c r="D60" s="4" t="s">
        <v>376</v>
      </c>
      <c r="E60" s="4" t="s">
        <v>320</v>
      </c>
      <c r="F60" s="37" t="s">
        <v>118</v>
      </c>
      <c r="G60" s="7" t="s">
        <v>222</v>
      </c>
      <c r="H60" s="98">
        <v>44774</v>
      </c>
      <c r="I60" s="98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13">
        <f t="shared" si="3"/>
        <v>67746.13</v>
      </c>
    </row>
    <row r="61" spans="2:18" s="17" customFormat="1" ht="38.25" customHeight="1" x14ac:dyDescent="0.2">
      <c r="B61" s="121">
        <v>45</v>
      </c>
      <c r="C61" s="4" t="s">
        <v>142</v>
      </c>
      <c r="D61" s="4" t="s">
        <v>376</v>
      </c>
      <c r="E61" s="4" t="s">
        <v>321</v>
      </c>
      <c r="F61" s="37" t="s">
        <v>118</v>
      </c>
      <c r="G61" s="7" t="s">
        <v>223</v>
      </c>
      <c r="H61" s="98">
        <v>44409</v>
      </c>
      <c r="I61" s="98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13">
        <f t="shared" si="3"/>
        <v>45166</v>
      </c>
    </row>
    <row r="62" spans="2:18" s="17" customFormat="1" ht="38.25" customHeight="1" x14ac:dyDescent="0.2">
      <c r="B62" s="121">
        <v>46</v>
      </c>
      <c r="C62" s="4" t="s">
        <v>322</v>
      </c>
      <c r="D62" s="4" t="s">
        <v>376</v>
      </c>
      <c r="E62" s="4" t="s">
        <v>323</v>
      </c>
      <c r="F62" s="37" t="s">
        <v>118</v>
      </c>
      <c r="G62" s="7" t="s">
        <v>222</v>
      </c>
      <c r="H62" s="98">
        <v>44409</v>
      </c>
      <c r="I62" s="98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13">
        <f t="shared" si="3"/>
        <v>74802.880000000005</v>
      </c>
    </row>
    <row r="63" spans="2:18" s="17" customFormat="1" ht="38.25" customHeight="1" x14ac:dyDescent="0.2">
      <c r="B63" s="121">
        <v>47</v>
      </c>
      <c r="C63" s="4" t="s">
        <v>204</v>
      </c>
      <c r="D63" s="4" t="s">
        <v>376</v>
      </c>
      <c r="E63" s="4" t="s">
        <v>377</v>
      </c>
      <c r="F63" s="37" t="s">
        <v>118</v>
      </c>
      <c r="G63" s="7" t="s">
        <v>223</v>
      </c>
      <c r="H63" s="98">
        <v>44409</v>
      </c>
      <c r="I63" s="98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13">
        <f t="shared" si="3"/>
        <v>46920</v>
      </c>
    </row>
    <row r="64" spans="2:18" s="17" customFormat="1" ht="38.25" customHeight="1" x14ac:dyDescent="0.2">
      <c r="B64" s="121">
        <v>48</v>
      </c>
      <c r="C64" s="4" t="s">
        <v>258</v>
      </c>
      <c r="D64" s="4" t="s">
        <v>376</v>
      </c>
      <c r="E64" s="4" t="s">
        <v>377</v>
      </c>
      <c r="F64" s="37" t="s">
        <v>118</v>
      </c>
      <c r="G64" s="7" t="s">
        <v>222</v>
      </c>
      <c r="H64" s="7" t="s">
        <v>345</v>
      </c>
      <c r="I64" s="98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13">
        <f t="shared" si="3"/>
        <v>46214.33</v>
      </c>
    </row>
    <row r="65" spans="1:21" s="17" customFormat="1" ht="38.25" customHeight="1" x14ac:dyDescent="0.2">
      <c r="B65" s="121">
        <v>49</v>
      </c>
      <c r="C65" s="4" t="s">
        <v>259</v>
      </c>
      <c r="D65" s="4" t="s">
        <v>376</v>
      </c>
      <c r="E65" s="4" t="s">
        <v>377</v>
      </c>
      <c r="F65" s="37" t="s">
        <v>118</v>
      </c>
      <c r="G65" s="7" t="s">
        <v>222</v>
      </c>
      <c r="H65" s="98">
        <v>44473</v>
      </c>
      <c r="I65" s="98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13">
        <f t="shared" si="3"/>
        <v>45066.729999999996</v>
      </c>
    </row>
    <row r="66" spans="1:21" s="17" customFormat="1" ht="38.25" customHeight="1" x14ac:dyDescent="0.2">
      <c r="B66" s="121">
        <v>50</v>
      </c>
      <c r="C66" s="4" t="s">
        <v>144</v>
      </c>
      <c r="D66" s="4" t="s">
        <v>378</v>
      </c>
      <c r="E66" s="4" t="s">
        <v>250</v>
      </c>
      <c r="F66" s="37" t="s">
        <v>118</v>
      </c>
      <c r="G66" s="7" t="s">
        <v>222</v>
      </c>
      <c r="H66" s="98">
        <v>44409</v>
      </c>
      <c r="I66" s="98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13">
        <f t="shared" si="3"/>
        <v>54605.919999999998</v>
      </c>
    </row>
    <row r="67" spans="1:21" s="17" customFormat="1" ht="38.25" customHeight="1" x14ac:dyDescent="0.2">
      <c r="B67" s="121">
        <v>51</v>
      </c>
      <c r="C67" s="4" t="s">
        <v>143</v>
      </c>
      <c r="D67" s="4" t="s">
        <v>378</v>
      </c>
      <c r="E67" s="4" t="s">
        <v>250</v>
      </c>
      <c r="F67" s="37" t="s">
        <v>118</v>
      </c>
      <c r="G67" s="7" t="s">
        <v>222</v>
      </c>
      <c r="H67" s="98">
        <v>44137</v>
      </c>
      <c r="I67" s="98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13">
        <f t="shared" si="3"/>
        <v>53605.919999999998</v>
      </c>
    </row>
    <row r="68" spans="1:21" s="17" customFormat="1" ht="38.25" customHeight="1" x14ac:dyDescent="0.2">
      <c r="B68" s="121">
        <v>52</v>
      </c>
      <c r="C68" s="4" t="s">
        <v>133</v>
      </c>
      <c r="D68" s="4" t="s">
        <v>378</v>
      </c>
      <c r="E68" s="4" t="s">
        <v>325</v>
      </c>
      <c r="F68" s="37" t="s">
        <v>118</v>
      </c>
      <c r="G68" s="7" t="s">
        <v>222</v>
      </c>
      <c r="H68" s="98">
        <v>44562</v>
      </c>
      <c r="I68" s="98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13">
        <f t="shared" si="3"/>
        <v>83198.38</v>
      </c>
    </row>
    <row r="69" spans="1:21" s="17" customFormat="1" ht="38.25" customHeight="1" x14ac:dyDescent="0.2">
      <c r="B69" s="121">
        <v>53</v>
      </c>
      <c r="C69" s="4" t="s">
        <v>132</v>
      </c>
      <c r="D69" s="4" t="s">
        <v>378</v>
      </c>
      <c r="E69" s="4" t="s">
        <v>324</v>
      </c>
      <c r="F69" s="37" t="s">
        <v>118</v>
      </c>
      <c r="G69" s="7" t="s">
        <v>223</v>
      </c>
      <c r="H69" s="98">
        <v>44409</v>
      </c>
      <c r="I69" s="98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13">
        <f t="shared" si="3"/>
        <v>56605.919999999998</v>
      </c>
    </row>
    <row r="70" spans="1:21" s="17" customFormat="1" ht="38.25" customHeight="1" x14ac:dyDescent="0.2">
      <c r="B70" s="121">
        <v>54</v>
      </c>
      <c r="C70" s="4" t="s">
        <v>326</v>
      </c>
      <c r="D70" s="4" t="s">
        <v>378</v>
      </c>
      <c r="E70" s="4" t="s">
        <v>327</v>
      </c>
      <c r="F70" s="37" t="s">
        <v>118</v>
      </c>
      <c r="G70" s="7" t="s">
        <v>222</v>
      </c>
      <c r="H70" s="98">
        <v>44511</v>
      </c>
      <c r="I70" s="98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13">
        <f t="shared" si="3"/>
        <v>56605.919999999998</v>
      </c>
    </row>
    <row r="71" spans="1:21" s="17" customFormat="1" ht="38.25" customHeight="1" x14ac:dyDescent="0.2">
      <c r="B71" s="121">
        <v>55</v>
      </c>
      <c r="C71" s="4" t="s">
        <v>251</v>
      </c>
      <c r="D71" s="4" t="s">
        <v>378</v>
      </c>
      <c r="E71" s="4" t="s">
        <v>324</v>
      </c>
      <c r="F71" s="37" t="s">
        <v>118</v>
      </c>
      <c r="G71" s="7" t="s">
        <v>222</v>
      </c>
      <c r="H71" s="98">
        <v>44409</v>
      </c>
      <c r="I71" s="98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13">
        <f t="shared" si="3"/>
        <v>61033.5</v>
      </c>
    </row>
    <row r="72" spans="1:21" s="17" customFormat="1" ht="38.25" customHeight="1" x14ac:dyDescent="0.2">
      <c r="B72" s="121">
        <v>56</v>
      </c>
      <c r="C72" s="107" t="s">
        <v>252</v>
      </c>
      <c r="D72" s="107" t="s">
        <v>378</v>
      </c>
      <c r="E72" s="107" t="s">
        <v>324</v>
      </c>
      <c r="F72" s="59" t="s">
        <v>118</v>
      </c>
      <c r="G72" s="108" t="s">
        <v>223</v>
      </c>
      <c r="H72" s="109">
        <v>44416</v>
      </c>
      <c r="I72" s="109">
        <v>44600</v>
      </c>
      <c r="J72" s="110">
        <v>65000</v>
      </c>
      <c r="K72" s="111">
        <v>0</v>
      </c>
      <c r="L72" s="110">
        <v>65000</v>
      </c>
      <c r="M72" s="110">
        <v>1865.5</v>
      </c>
      <c r="N72" s="110">
        <v>0</v>
      </c>
      <c r="O72" s="110">
        <v>1976</v>
      </c>
      <c r="P72" s="110">
        <v>125</v>
      </c>
      <c r="Q72" s="110">
        <f t="shared" ref="Q72" si="24">SUM(M72:P72)</f>
        <v>3966.5</v>
      </c>
      <c r="R72" s="114">
        <f t="shared" ref="R72" si="25">(L72-Q72)</f>
        <v>61033.5</v>
      </c>
    </row>
    <row r="73" spans="1:21" s="17" customFormat="1" ht="38.25" customHeight="1" x14ac:dyDescent="0.2">
      <c r="B73" s="121">
        <v>57</v>
      </c>
      <c r="C73" s="107" t="s">
        <v>359</v>
      </c>
      <c r="D73" s="4" t="s">
        <v>193</v>
      </c>
      <c r="E73" s="107" t="s">
        <v>321</v>
      </c>
      <c r="F73" s="37" t="s">
        <v>118</v>
      </c>
      <c r="G73" s="108" t="s">
        <v>223</v>
      </c>
      <c r="H73" s="109">
        <v>44652</v>
      </c>
      <c r="I73" s="109">
        <v>44835</v>
      </c>
      <c r="J73" s="110">
        <v>50000</v>
      </c>
      <c r="K73" s="111">
        <v>0</v>
      </c>
      <c r="L73" s="110">
        <v>50000</v>
      </c>
      <c r="M73" s="110">
        <v>1435</v>
      </c>
      <c r="N73" s="110">
        <v>1854</v>
      </c>
      <c r="O73" s="110">
        <v>1520</v>
      </c>
      <c r="P73" s="110">
        <v>25</v>
      </c>
      <c r="Q73" s="110">
        <f>SUM(M73:P73)</f>
        <v>4834</v>
      </c>
      <c r="R73" s="114">
        <f>(L73-Q73)</f>
        <v>45166</v>
      </c>
    </row>
    <row r="74" spans="1:21" s="17" customFormat="1" ht="38.25" customHeight="1" x14ac:dyDescent="0.2">
      <c r="B74" s="121">
        <v>58</v>
      </c>
      <c r="C74" s="107" t="s">
        <v>360</v>
      </c>
      <c r="D74" s="4" t="s">
        <v>193</v>
      </c>
      <c r="E74" s="107" t="s">
        <v>321</v>
      </c>
      <c r="F74" s="37" t="s">
        <v>118</v>
      </c>
      <c r="G74" s="108" t="s">
        <v>222</v>
      </c>
      <c r="H74" s="109">
        <v>44652</v>
      </c>
      <c r="I74" s="109">
        <v>44835</v>
      </c>
      <c r="J74" s="110">
        <v>50000</v>
      </c>
      <c r="K74" s="111">
        <v>0</v>
      </c>
      <c r="L74" s="110">
        <v>50000</v>
      </c>
      <c r="M74" s="110">
        <v>1435</v>
      </c>
      <c r="N74" s="110">
        <v>1854</v>
      </c>
      <c r="O74" s="110">
        <v>1520</v>
      </c>
      <c r="P74" s="110">
        <v>125</v>
      </c>
      <c r="Q74" s="110">
        <f>SUM(M74:P74)</f>
        <v>4934</v>
      </c>
      <c r="R74" s="114">
        <f>(L74-Q74)</f>
        <v>45066</v>
      </c>
    </row>
    <row r="75" spans="1:21" s="17" customFormat="1" ht="38.25" customHeight="1" x14ac:dyDescent="0.2">
      <c r="B75" s="121">
        <v>59</v>
      </c>
      <c r="C75" s="107" t="s">
        <v>361</v>
      </c>
      <c r="D75" s="4" t="s">
        <v>193</v>
      </c>
      <c r="E75" s="107" t="s">
        <v>321</v>
      </c>
      <c r="F75" s="37" t="s">
        <v>118</v>
      </c>
      <c r="G75" s="108" t="s">
        <v>223</v>
      </c>
      <c r="H75" s="109">
        <v>44652</v>
      </c>
      <c r="I75" s="109">
        <v>44835</v>
      </c>
      <c r="J75" s="110">
        <v>50000</v>
      </c>
      <c r="K75" s="111">
        <v>0</v>
      </c>
      <c r="L75" s="110">
        <v>50000</v>
      </c>
      <c r="M75" s="110">
        <v>1435</v>
      </c>
      <c r="N75" s="110">
        <v>1854</v>
      </c>
      <c r="O75" s="110">
        <v>1520</v>
      </c>
      <c r="P75" s="110">
        <v>125</v>
      </c>
      <c r="Q75" s="110">
        <f>SUM(M75:P75)</f>
        <v>4934</v>
      </c>
      <c r="R75" s="114">
        <f>(L75-Q75)</f>
        <v>45066</v>
      </c>
    </row>
    <row r="76" spans="1:21" s="17" customFormat="1" ht="38.25" customHeight="1" thickBot="1" x14ac:dyDescent="0.25">
      <c r="B76" s="121">
        <v>60</v>
      </c>
      <c r="C76" s="107" t="s">
        <v>362</v>
      </c>
      <c r="D76" s="4" t="s">
        <v>193</v>
      </c>
      <c r="E76" s="107" t="s">
        <v>321</v>
      </c>
      <c r="F76" s="37" t="s">
        <v>118</v>
      </c>
      <c r="G76" s="108" t="s">
        <v>223</v>
      </c>
      <c r="H76" s="109">
        <v>44652</v>
      </c>
      <c r="I76" s="109">
        <v>44835</v>
      </c>
      <c r="J76" s="110">
        <v>50000</v>
      </c>
      <c r="K76" s="111">
        <v>0</v>
      </c>
      <c r="L76" s="110">
        <v>50000</v>
      </c>
      <c r="M76" s="110">
        <v>1435</v>
      </c>
      <c r="N76" s="110">
        <v>1854</v>
      </c>
      <c r="O76" s="110">
        <v>1520</v>
      </c>
      <c r="P76" s="110">
        <v>25</v>
      </c>
      <c r="Q76" s="110">
        <f>SUM(M76:P76)</f>
        <v>4834</v>
      </c>
      <c r="R76" s="114">
        <f>(L76-Q76)</f>
        <v>45166</v>
      </c>
    </row>
    <row r="77" spans="1:21" s="17" customFormat="1" ht="38.25" customHeight="1" x14ac:dyDescent="0.2">
      <c r="B77" s="121">
        <v>61</v>
      </c>
      <c r="C77" s="123" t="s">
        <v>196</v>
      </c>
      <c r="D77" s="123" t="s">
        <v>289</v>
      </c>
      <c r="E77" s="123" t="s">
        <v>336</v>
      </c>
      <c r="F77" s="123" t="s">
        <v>118</v>
      </c>
      <c r="G77" s="124" t="s">
        <v>223</v>
      </c>
      <c r="H77" s="99">
        <v>44564</v>
      </c>
      <c r="I77" s="101">
        <v>44569</v>
      </c>
      <c r="J77" s="69">
        <v>100000</v>
      </c>
      <c r="K77" s="69">
        <v>0</v>
      </c>
      <c r="L77" s="69">
        <v>100000</v>
      </c>
      <c r="M77" s="69">
        <v>2870</v>
      </c>
      <c r="N77" s="69">
        <v>12105.37</v>
      </c>
      <c r="O77" s="69">
        <v>3040</v>
      </c>
      <c r="P77" s="69">
        <v>25</v>
      </c>
      <c r="Q77" s="69">
        <f>SUM(M77:P77)</f>
        <v>18040.370000000003</v>
      </c>
      <c r="R77" s="112">
        <f>(L77-Q77)</f>
        <v>81959.63</v>
      </c>
    </row>
    <row r="78" spans="1:21" ht="25.5" customHeight="1" thickBot="1" x14ac:dyDescent="0.25">
      <c r="B78" s="244" t="s">
        <v>65</v>
      </c>
      <c r="C78" s="245"/>
      <c r="D78" s="245"/>
      <c r="E78" s="245"/>
      <c r="F78" s="245"/>
      <c r="G78" s="245"/>
      <c r="H78" s="245"/>
      <c r="I78" s="246"/>
      <c r="J78" s="145">
        <f t="shared" ref="J78:R78" si="26">SUM(J17:J77)</f>
        <v>4624000</v>
      </c>
      <c r="K78" s="145">
        <f t="shared" si="26"/>
        <v>0</v>
      </c>
      <c r="L78" s="145">
        <f t="shared" si="26"/>
        <v>4624000</v>
      </c>
      <c r="M78" s="145">
        <f t="shared" si="26"/>
        <v>132708.79999999999</v>
      </c>
      <c r="N78" s="145">
        <f t="shared" si="26"/>
        <v>415335.79000000004</v>
      </c>
      <c r="O78" s="145">
        <f t="shared" si="26"/>
        <v>140569.60000000001</v>
      </c>
      <c r="P78" s="145">
        <f t="shared" si="26"/>
        <v>40512.199999999997</v>
      </c>
      <c r="Q78" s="145">
        <f t="shared" si="26"/>
        <v>729126.38999999966</v>
      </c>
      <c r="R78" s="146">
        <f t="shared" si="26"/>
        <v>3894873.6099999985</v>
      </c>
      <c r="S78" s="17"/>
      <c r="T78" s="17"/>
      <c r="U78" s="17"/>
    </row>
    <row r="79" spans="1:2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O79" s="17"/>
      <c r="P79" s="17"/>
      <c r="Q79" s="17"/>
      <c r="R79" s="17"/>
      <c r="S79" s="17"/>
      <c r="T79" s="17"/>
      <c r="U79" s="17"/>
    </row>
    <row r="80" spans="1:2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O80" s="17"/>
      <c r="P80" s="17"/>
      <c r="Q80" s="17"/>
      <c r="R80" s="17"/>
      <c r="S80" s="17"/>
      <c r="T80" s="17"/>
      <c r="U80" s="17"/>
    </row>
    <row r="81" spans="1:21" ht="14.25" x14ac:dyDescent="0.2">
      <c r="A81" s="17"/>
      <c r="B81" s="17"/>
      <c r="C81" s="17"/>
      <c r="D81" s="27" t="s">
        <v>270</v>
      </c>
      <c r="E81" s="28"/>
      <c r="F81" s="27"/>
      <c r="G81" s="237" t="s">
        <v>272</v>
      </c>
      <c r="H81" s="237"/>
      <c r="I81" s="237"/>
      <c r="J81" s="237"/>
      <c r="K81" s="28"/>
      <c r="L81" s="29"/>
      <c r="M81" s="28"/>
      <c r="N81" s="237" t="s">
        <v>272</v>
      </c>
      <c r="O81" s="237"/>
      <c r="P81" s="17"/>
      <c r="Q81" s="17"/>
      <c r="R81" s="17"/>
      <c r="S81" s="17"/>
      <c r="T81" s="17"/>
      <c r="U81" s="17"/>
    </row>
    <row r="82" spans="1:21" ht="14.25" x14ac:dyDescent="0.2">
      <c r="A82" s="17"/>
      <c r="B82" s="17"/>
      <c r="C82" s="17"/>
      <c r="D82" s="27"/>
      <c r="E82" s="28"/>
      <c r="F82" s="27"/>
      <c r="G82" s="28"/>
      <c r="H82" s="28"/>
      <c r="I82" s="28"/>
      <c r="J82" s="27"/>
      <c r="K82" s="28"/>
      <c r="L82" s="28"/>
      <c r="M82" s="28"/>
      <c r="N82" s="28"/>
      <c r="O82" s="237"/>
      <c r="P82" s="237"/>
      <c r="Q82" s="28"/>
      <c r="R82" s="17"/>
      <c r="S82" s="17"/>
      <c r="T82" s="17"/>
      <c r="U82" s="17"/>
    </row>
    <row r="83" spans="1:21" ht="14.25" x14ac:dyDescent="0.2">
      <c r="A83" s="17"/>
      <c r="B83" s="17"/>
      <c r="C83" s="17"/>
      <c r="D83" s="30"/>
      <c r="E83" s="28"/>
      <c r="F83" s="31"/>
      <c r="G83" s="30"/>
      <c r="H83" s="30"/>
      <c r="I83" s="30"/>
      <c r="J83" s="32"/>
      <c r="K83" s="30"/>
      <c r="L83" s="29"/>
      <c r="M83" s="30"/>
      <c r="N83" s="30"/>
      <c r="O83" s="30"/>
      <c r="P83" s="30"/>
      <c r="Q83" s="28"/>
      <c r="R83" s="17"/>
      <c r="S83" s="17"/>
      <c r="T83" s="17"/>
      <c r="U83" s="17"/>
    </row>
    <row r="84" spans="1:21" ht="14.25" x14ac:dyDescent="0.2">
      <c r="A84" s="17"/>
      <c r="B84" s="17"/>
      <c r="C84" s="17"/>
      <c r="D84" s="23" t="s">
        <v>271</v>
      </c>
      <c r="E84" s="28"/>
      <c r="F84" s="238" t="s">
        <v>274</v>
      </c>
      <c r="G84" s="238"/>
      <c r="H84" s="238"/>
      <c r="I84" s="238"/>
      <c r="J84" s="238"/>
      <c r="K84" s="238"/>
      <c r="L84" s="28"/>
      <c r="M84" s="238" t="s">
        <v>273</v>
      </c>
      <c r="N84" s="238"/>
      <c r="O84" s="238"/>
      <c r="P84" s="238"/>
      <c r="Q84" s="28"/>
      <c r="R84" s="17"/>
      <c r="S84" s="17"/>
      <c r="T84" s="17"/>
      <c r="U84" s="17"/>
    </row>
    <row r="85" spans="1:21" ht="14.25" x14ac:dyDescent="0.2">
      <c r="A85" s="17"/>
      <c r="B85" s="17"/>
      <c r="C85" s="17"/>
      <c r="D85" s="17"/>
      <c r="E85" s="28"/>
      <c r="F85" s="27"/>
      <c r="G85" s="28"/>
      <c r="H85" s="28"/>
      <c r="I85" s="28"/>
      <c r="J85" s="17"/>
      <c r="K85" s="28"/>
      <c r="L85" s="28"/>
      <c r="M85" s="28"/>
      <c r="N85" s="28"/>
      <c r="O85" s="28"/>
      <c r="P85" s="28"/>
      <c r="Q85" s="28"/>
      <c r="R85" s="17"/>
      <c r="S85" s="17"/>
      <c r="T85" s="17"/>
      <c r="U85" s="17"/>
    </row>
    <row r="86" spans="1:21" ht="14.25" x14ac:dyDescent="0.2">
      <c r="A86" s="17"/>
      <c r="B86" s="17"/>
      <c r="C86" s="17"/>
      <c r="D86" s="17"/>
      <c r="E86" s="28"/>
      <c r="F86" s="27"/>
      <c r="G86" s="28"/>
      <c r="H86" s="28"/>
      <c r="I86" s="28"/>
      <c r="J86" s="29"/>
      <c r="K86" s="28"/>
      <c r="L86" s="28"/>
      <c r="M86" s="28"/>
      <c r="N86" s="28"/>
      <c r="O86" s="28"/>
      <c r="P86" s="28"/>
      <c r="Q86" s="28"/>
      <c r="R86" s="17"/>
      <c r="S86" s="17"/>
      <c r="T86" s="17"/>
      <c r="U86" s="17"/>
    </row>
    <row r="87" spans="1:21" ht="14.25" x14ac:dyDescent="0.2">
      <c r="A87" s="17"/>
      <c r="B87" s="17"/>
      <c r="C87" s="17"/>
      <c r="D87" s="27"/>
      <c r="E87" s="28"/>
      <c r="F87" s="27"/>
      <c r="G87" s="28"/>
      <c r="H87" s="28"/>
      <c r="I87" s="28"/>
      <c r="J87" s="27"/>
      <c r="K87" s="28"/>
      <c r="L87" s="28"/>
      <c r="M87" s="28"/>
      <c r="N87" s="28"/>
      <c r="O87" s="237"/>
      <c r="P87" s="237"/>
      <c r="Q87" s="28"/>
      <c r="R87" s="17"/>
      <c r="S87" s="17"/>
      <c r="T87" s="17"/>
      <c r="U87" s="17"/>
    </row>
    <row r="88" spans="1:21" ht="14.25" x14ac:dyDescent="0.2">
      <c r="A88" s="17"/>
      <c r="B88" s="17"/>
      <c r="C88" s="17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17"/>
      <c r="S88" s="17"/>
      <c r="T88" s="17"/>
      <c r="U88" s="17"/>
    </row>
    <row r="89" spans="1:21" ht="14.25" x14ac:dyDescent="0.2"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8"/>
      <c r="O89" s="21"/>
      <c r="P89" s="21"/>
      <c r="Q89" s="21"/>
    </row>
  </sheetData>
  <mergeCells count="12">
    <mergeCell ref="B9:R9"/>
    <mergeCell ref="B10:R10"/>
    <mergeCell ref="B11:R11"/>
    <mergeCell ref="G81:J81"/>
    <mergeCell ref="N81:O81"/>
    <mergeCell ref="E13:K13"/>
    <mergeCell ref="B78:I78"/>
    <mergeCell ref="O82:P82"/>
    <mergeCell ref="F84:K84"/>
    <mergeCell ref="M84:P84"/>
    <mergeCell ref="O87:P87"/>
    <mergeCell ref="B15:T15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7" customWidth="1"/>
    <col min="2" max="2" width="6.5703125" style="17" customWidth="1"/>
    <col min="3" max="3" width="21.5703125" style="17" customWidth="1"/>
    <col min="4" max="4" width="22.7109375" style="17" customWidth="1"/>
    <col min="5" max="5" width="23.7109375" style="17" customWidth="1"/>
    <col min="6" max="6" width="19.7109375" style="17" bestFit="1" customWidth="1"/>
    <col min="7" max="7" width="15.28515625" style="17" bestFit="1" customWidth="1"/>
    <col min="8" max="8" width="19" style="17" customWidth="1"/>
    <col min="9" max="9" width="11.5703125" style="17"/>
    <col min="10" max="10" width="19.140625" style="17" customWidth="1"/>
    <col min="11" max="12" width="12.140625" style="17" customWidth="1"/>
    <col min="13" max="13" width="14" style="17" bestFit="1" customWidth="1"/>
    <col min="14" max="14" width="13.85546875" style="17" customWidth="1"/>
    <col min="15" max="15" width="15.5703125" style="17" customWidth="1"/>
    <col min="16" max="16" width="16.7109375" style="17" customWidth="1"/>
    <col min="17" max="16384" width="11.5703125" style="17"/>
  </cols>
  <sheetData>
    <row r="5" spans="1:16" x14ac:dyDescent="0.2">
      <c r="C5" s="122"/>
    </row>
    <row r="12" spans="1:16" x14ac:dyDescent="0.2">
      <c r="B12" s="240" t="s">
        <v>351</v>
      </c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</row>
    <row r="13" spans="1:16" ht="9" customHeight="1" x14ac:dyDescent="0.2">
      <c r="B13" s="23"/>
      <c r="C13" s="36"/>
      <c r="D13" s="36"/>
      <c r="E13" s="36"/>
      <c r="F13" s="36"/>
      <c r="G13" s="36"/>
      <c r="H13" s="36"/>
      <c r="J13" s="36"/>
      <c r="L13" s="36"/>
      <c r="M13" s="36"/>
    </row>
    <row r="14" spans="1:16" ht="13.15" customHeight="1" x14ac:dyDescent="0.2">
      <c r="A14" s="24"/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</row>
    <row r="15" spans="1:16" x14ac:dyDescent="0.2">
      <c r="A15" s="24"/>
      <c r="B15" s="25"/>
      <c r="C15" s="25"/>
      <c r="D15" s="25"/>
      <c r="E15" s="25"/>
      <c r="F15" s="102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x14ac:dyDescent="0.2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165</v>
      </c>
      <c r="E18" s="9" t="s">
        <v>45</v>
      </c>
      <c r="F18" s="9" t="s">
        <v>46</v>
      </c>
      <c r="G18" s="6" t="s">
        <v>221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5">
        <v>1</v>
      </c>
      <c r="C19" s="4" t="s">
        <v>127</v>
      </c>
      <c r="D19" s="4" t="s">
        <v>177</v>
      </c>
      <c r="E19" s="4" t="s">
        <v>160</v>
      </c>
      <c r="F19" s="7" t="s">
        <v>118</v>
      </c>
      <c r="G19" s="7" t="s">
        <v>222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8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49" t="s">
        <v>65</v>
      </c>
      <c r="C20" s="250"/>
      <c r="D20" s="250"/>
      <c r="E20" s="250"/>
      <c r="F20" s="250"/>
      <c r="G20" s="250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7"/>
      <c r="H22" s="27"/>
      <c r="M22" s="237"/>
      <c r="N22" s="237"/>
    </row>
    <row r="24" spans="2:16" ht="14.25" x14ac:dyDescent="0.2">
      <c r="D24" s="64" t="s">
        <v>270</v>
      </c>
      <c r="E24" s="28"/>
      <c r="F24" s="27"/>
      <c r="G24" s="28"/>
      <c r="H24" s="237" t="s">
        <v>272</v>
      </c>
      <c r="I24" s="237"/>
      <c r="J24" s="28"/>
      <c r="K24" s="28"/>
      <c r="L24" s="237" t="s">
        <v>272</v>
      </c>
      <c r="M24" s="237"/>
      <c r="N24" s="237"/>
    </row>
    <row r="25" spans="2:16" ht="14.25" x14ac:dyDescent="0.2">
      <c r="D25" s="65"/>
      <c r="E25" s="28"/>
      <c r="F25" s="27"/>
      <c r="G25" s="28"/>
      <c r="H25" s="65"/>
      <c r="I25" s="65"/>
      <c r="J25" s="28"/>
      <c r="K25" s="28"/>
      <c r="L25" s="28"/>
      <c r="M25" s="65"/>
      <c r="N25" s="65"/>
    </row>
    <row r="26" spans="2:16" ht="14.25" x14ac:dyDescent="0.2">
      <c r="D26" s="30"/>
      <c r="E26" s="28"/>
      <c r="F26" s="27"/>
      <c r="G26" s="28"/>
      <c r="H26" s="31"/>
      <c r="I26" s="32"/>
      <c r="J26" s="28"/>
      <c r="K26" s="28"/>
      <c r="L26" s="75"/>
      <c r="M26" s="75"/>
      <c r="N26" s="75"/>
    </row>
    <row r="27" spans="2:16" ht="14.25" x14ac:dyDescent="0.2">
      <c r="D27" s="64" t="s">
        <v>271</v>
      </c>
      <c r="E27" s="28"/>
      <c r="F27" s="27"/>
      <c r="G27" s="28"/>
      <c r="H27" s="237" t="s">
        <v>274</v>
      </c>
      <c r="I27" s="237"/>
      <c r="J27" s="28"/>
      <c r="K27" s="28"/>
      <c r="L27" s="247" t="s">
        <v>273</v>
      </c>
      <c r="M27" s="247"/>
      <c r="N27" s="247"/>
    </row>
    <row r="28" spans="2:16" ht="14.25" x14ac:dyDescent="0.2">
      <c r="E28" s="28"/>
      <c r="F28" s="27"/>
      <c r="G28" s="28"/>
      <c r="I28" s="28"/>
      <c r="J28" s="28"/>
      <c r="K28" s="28"/>
      <c r="L28" s="28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7"/>
      <c r="B1" s="17"/>
      <c r="C1" s="17"/>
      <c r="D1" s="17"/>
      <c r="E1" s="17"/>
      <c r="F1" s="17"/>
      <c r="G1" s="77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">
      <c r="A2" s="17"/>
      <c r="B2" s="17"/>
      <c r="C2" s="17"/>
      <c r="D2" s="17"/>
      <c r="E2" s="17"/>
      <c r="F2" s="17"/>
      <c r="G2" s="77"/>
      <c r="H2" s="17"/>
      <c r="I2" s="17"/>
      <c r="J2" s="17"/>
      <c r="K2" s="17"/>
      <c r="L2" s="17"/>
      <c r="M2" s="17"/>
      <c r="N2" s="17"/>
      <c r="O2" s="17"/>
      <c r="P2" s="17"/>
    </row>
    <row r="3" spans="1:16" x14ac:dyDescent="0.2">
      <c r="A3" s="17"/>
      <c r="B3" s="17"/>
      <c r="C3" s="17"/>
      <c r="D3" s="17"/>
      <c r="E3" s="17"/>
      <c r="F3" s="17"/>
      <c r="G3" s="77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2">
      <c r="A4" s="17"/>
      <c r="B4" s="17"/>
      <c r="C4" s="17"/>
      <c r="D4" s="17"/>
      <c r="E4" s="17"/>
      <c r="F4" s="17"/>
      <c r="G4" s="77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">
      <c r="A5" s="17"/>
      <c r="B5" s="17"/>
      <c r="C5" s="17"/>
      <c r="D5" s="17"/>
      <c r="E5" s="17"/>
      <c r="F5" s="17"/>
      <c r="G5" s="77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">
      <c r="A6" s="17"/>
      <c r="B6" s="17"/>
      <c r="C6" s="122"/>
      <c r="D6" s="17"/>
      <c r="E6" s="17"/>
      <c r="F6" s="17"/>
      <c r="G6" s="7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">
      <c r="A7" s="17"/>
      <c r="B7" s="22"/>
      <c r="C7" s="17"/>
      <c r="D7" s="17"/>
      <c r="E7" s="17"/>
      <c r="F7" s="77"/>
      <c r="G7" s="7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2">
      <c r="A8" s="17"/>
      <c r="B8" s="22"/>
      <c r="C8" s="17"/>
      <c r="D8" s="17"/>
      <c r="E8" s="17"/>
      <c r="F8" s="77"/>
      <c r="G8" s="77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2">
      <c r="A9" s="17"/>
      <c r="B9" s="22"/>
      <c r="C9" s="17"/>
      <c r="D9" s="17"/>
      <c r="E9" s="17"/>
      <c r="F9" s="77"/>
      <c r="G9" s="77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7"/>
      <c r="B11" s="241" t="s">
        <v>56</v>
      </c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</row>
    <row r="12" spans="1:16" ht="15" x14ac:dyDescent="0.25">
      <c r="A12" s="17"/>
      <c r="B12" s="242" t="s">
        <v>352</v>
      </c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</row>
    <row r="13" spans="1:16" x14ac:dyDescent="0.2">
      <c r="A13" s="24"/>
      <c r="B13" s="252" t="s">
        <v>269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</row>
    <row r="14" spans="1:16" ht="13.5" thickBot="1" x14ac:dyDescent="0.25">
      <c r="A14" s="17"/>
      <c r="B14" s="22"/>
      <c r="C14" s="36"/>
      <c r="D14" s="36"/>
      <c r="E14" s="17"/>
      <c r="F14" s="40"/>
      <c r="G14" s="40"/>
      <c r="H14" s="36"/>
      <c r="I14" s="36"/>
      <c r="J14" s="36"/>
      <c r="K14" s="17"/>
      <c r="L14" s="36"/>
      <c r="M14" s="17"/>
      <c r="N14" s="36"/>
      <c r="O14" s="36"/>
      <c r="P14" s="17"/>
    </row>
    <row r="15" spans="1:16" ht="26.25" thickBot="1" x14ac:dyDescent="0.25">
      <c r="A15" s="17"/>
      <c r="B15" s="71" t="s">
        <v>50</v>
      </c>
      <c r="C15" s="66" t="s">
        <v>44</v>
      </c>
      <c r="D15" s="66" t="s">
        <v>165</v>
      </c>
      <c r="E15" s="66" t="s">
        <v>45</v>
      </c>
      <c r="F15" s="66" t="s">
        <v>46</v>
      </c>
      <c r="G15" s="66" t="s">
        <v>221</v>
      </c>
      <c r="H15" s="67" t="s">
        <v>79</v>
      </c>
      <c r="I15" s="67" t="s">
        <v>0</v>
      </c>
      <c r="J15" s="67" t="s">
        <v>1</v>
      </c>
      <c r="K15" s="67" t="s">
        <v>2</v>
      </c>
      <c r="L15" s="67" t="s">
        <v>3</v>
      </c>
      <c r="M15" s="67" t="s">
        <v>4</v>
      </c>
      <c r="N15" s="67" t="s">
        <v>5</v>
      </c>
      <c r="O15" s="67" t="s">
        <v>6</v>
      </c>
      <c r="P15" s="68" t="s">
        <v>64</v>
      </c>
    </row>
    <row r="16" spans="1:16" ht="24" customHeight="1" x14ac:dyDescent="0.2">
      <c r="B16" s="79">
        <v>1</v>
      </c>
      <c r="C16" s="80" t="s">
        <v>54</v>
      </c>
      <c r="D16" s="80" t="s">
        <v>177</v>
      </c>
      <c r="E16" s="80" t="s">
        <v>8</v>
      </c>
      <c r="F16" s="80" t="s">
        <v>49</v>
      </c>
      <c r="G16" s="81" t="s">
        <v>222</v>
      </c>
      <c r="H16" s="82">
        <v>5000</v>
      </c>
      <c r="I16" s="83">
        <v>0</v>
      </c>
      <c r="J16" s="82">
        <v>5000</v>
      </c>
      <c r="K16" s="82">
        <v>143.5</v>
      </c>
      <c r="L16" s="82">
        <v>705.67</v>
      </c>
      <c r="M16" s="82">
        <v>152</v>
      </c>
      <c r="N16" s="82">
        <v>0</v>
      </c>
      <c r="O16" s="82">
        <f>SUM(K16:N16)</f>
        <v>1001.17</v>
      </c>
      <c r="P16" s="84">
        <f>(J16-O16)</f>
        <v>3998.83</v>
      </c>
    </row>
    <row r="17" spans="1:16" ht="24" x14ac:dyDescent="0.2">
      <c r="B17" s="85">
        <v>2</v>
      </c>
      <c r="C17" s="86" t="s">
        <v>9</v>
      </c>
      <c r="D17" s="86" t="s">
        <v>177</v>
      </c>
      <c r="E17" s="86" t="s">
        <v>8</v>
      </c>
      <c r="F17" s="86" t="s">
        <v>48</v>
      </c>
      <c r="G17" s="87" t="s">
        <v>222</v>
      </c>
      <c r="H17" s="88">
        <v>5000</v>
      </c>
      <c r="I17" s="90">
        <v>0</v>
      </c>
      <c r="J17" s="88">
        <v>5000</v>
      </c>
      <c r="K17" s="88">
        <v>143.5</v>
      </c>
      <c r="L17" s="88">
        <v>0</v>
      </c>
      <c r="M17" s="88">
        <v>152</v>
      </c>
      <c r="N17" s="88">
        <v>0</v>
      </c>
      <c r="O17" s="88">
        <f t="shared" ref="O17:O27" si="0">SUM(K17:N17)</f>
        <v>295.5</v>
      </c>
      <c r="P17" s="89">
        <f t="shared" ref="P17:P27" si="1">(J17-O17)</f>
        <v>4704.5</v>
      </c>
    </row>
    <row r="18" spans="1:16" s="17" customFormat="1" ht="24" customHeight="1" x14ac:dyDescent="0.2">
      <c r="B18" s="19">
        <v>3</v>
      </c>
      <c r="C18" s="4" t="s">
        <v>117</v>
      </c>
      <c r="D18" s="4" t="s">
        <v>177</v>
      </c>
      <c r="E18" s="4" t="s">
        <v>99</v>
      </c>
      <c r="F18" s="4" t="s">
        <v>49</v>
      </c>
      <c r="G18" s="7" t="s">
        <v>223</v>
      </c>
      <c r="H18" s="3">
        <v>10000</v>
      </c>
      <c r="I18" s="5">
        <v>0</v>
      </c>
      <c r="J18" s="3">
        <v>10000</v>
      </c>
      <c r="K18" s="3">
        <v>287</v>
      </c>
      <c r="L18" s="88">
        <v>0</v>
      </c>
      <c r="M18" s="88">
        <v>304</v>
      </c>
      <c r="N18" s="88">
        <v>0</v>
      </c>
      <c r="O18" s="88">
        <f t="shared" si="0"/>
        <v>591</v>
      </c>
      <c r="P18" s="89">
        <f t="shared" si="1"/>
        <v>9409</v>
      </c>
    </row>
    <row r="19" spans="1:16" s="17" customFormat="1" ht="24" customHeight="1" x14ac:dyDescent="0.2">
      <c r="B19" s="85">
        <v>4</v>
      </c>
      <c r="C19" s="4" t="s">
        <v>112</v>
      </c>
      <c r="D19" s="4" t="s">
        <v>176</v>
      </c>
      <c r="E19" s="4" t="s">
        <v>291</v>
      </c>
      <c r="F19" s="4" t="s">
        <v>59</v>
      </c>
      <c r="G19" s="7" t="s">
        <v>222</v>
      </c>
      <c r="H19" s="3">
        <v>35000</v>
      </c>
      <c r="I19" s="3">
        <v>0</v>
      </c>
      <c r="J19" s="3">
        <v>35000</v>
      </c>
      <c r="K19" s="3">
        <v>1004.5</v>
      </c>
      <c r="L19" s="88">
        <v>8148.24</v>
      </c>
      <c r="M19" s="88">
        <v>1064</v>
      </c>
      <c r="N19" s="88">
        <v>0</v>
      </c>
      <c r="O19" s="88">
        <f t="shared" si="0"/>
        <v>10216.74</v>
      </c>
      <c r="P19" s="89">
        <f t="shared" si="1"/>
        <v>24783.260000000002</v>
      </c>
    </row>
    <row r="20" spans="1:16" s="17" customFormat="1" ht="24" x14ac:dyDescent="0.2">
      <c r="B20" s="19">
        <v>5</v>
      </c>
      <c r="C20" s="4" t="s">
        <v>12</v>
      </c>
      <c r="D20" s="4" t="s">
        <v>164</v>
      </c>
      <c r="E20" s="4" t="s">
        <v>238</v>
      </c>
      <c r="F20" s="4" t="s">
        <v>48</v>
      </c>
      <c r="G20" s="7" t="s">
        <v>222</v>
      </c>
      <c r="H20" s="3">
        <v>30000</v>
      </c>
      <c r="I20" s="5">
        <v>0</v>
      </c>
      <c r="J20" s="3">
        <v>30000</v>
      </c>
      <c r="K20" s="3">
        <v>861</v>
      </c>
      <c r="L20" s="88">
        <v>7056.75</v>
      </c>
      <c r="M20" s="88">
        <v>912</v>
      </c>
      <c r="N20" s="88">
        <v>0</v>
      </c>
      <c r="O20" s="88">
        <f t="shared" si="0"/>
        <v>8829.75</v>
      </c>
      <c r="P20" s="89">
        <f t="shared" si="1"/>
        <v>21170.25</v>
      </c>
    </row>
    <row r="21" spans="1:16" s="17" customFormat="1" ht="24" x14ac:dyDescent="0.2">
      <c r="B21" s="85">
        <v>6</v>
      </c>
      <c r="C21" s="4" t="s">
        <v>85</v>
      </c>
      <c r="D21" s="4" t="s">
        <v>163</v>
      </c>
      <c r="E21" s="4" t="s">
        <v>254</v>
      </c>
      <c r="F21" s="4" t="s">
        <v>49</v>
      </c>
      <c r="G21" s="7" t="s">
        <v>222</v>
      </c>
      <c r="H21" s="3">
        <v>10000</v>
      </c>
      <c r="I21" s="5">
        <v>0</v>
      </c>
      <c r="J21" s="3">
        <v>10000</v>
      </c>
      <c r="K21" s="3">
        <v>287</v>
      </c>
      <c r="L21" s="88">
        <v>0</v>
      </c>
      <c r="M21" s="88">
        <v>304</v>
      </c>
      <c r="N21" s="88">
        <v>0</v>
      </c>
      <c r="O21" s="88">
        <f t="shared" si="0"/>
        <v>591</v>
      </c>
      <c r="P21" s="89">
        <f t="shared" si="1"/>
        <v>9409</v>
      </c>
    </row>
    <row r="22" spans="1:16" s="17" customFormat="1" ht="24" x14ac:dyDescent="0.2">
      <c r="A22" s="20"/>
      <c r="B22" s="19">
        <v>7</v>
      </c>
      <c r="C22" s="4" t="s">
        <v>149</v>
      </c>
      <c r="D22" s="4" t="s">
        <v>173</v>
      </c>
      <c r="E22" s="4" t="s">
        <v>188</v>
      </c>
      <c r="F22" s="4" t="s">
        <v>48</v>
      </c>
      <c r="G22" s="7" t="s">
        <v>222</v>
      </c>
      <c r="H22" s="3">
        <v>50000</v>
      </c>
      <c r="I22" s="3">
        <v>0</v>
      </c>
      <c r="J22" s="3">
        <v>50000</v>
      </c>
      <c r="K22" s="3">
        <v>1435</v>
      </c>
      <c r="L22" s="88">
        <v>10116.36</v>
      </c>
      <c r="M22" s="88">
        <v>1520</v>
      </c>
      <c r="N22" s="88">
        <v>0</v>
      </c>
      <c r="O22" s="88">
        <f t="shared" si="0"/>
        <v>13071.36</v>
      </c>
      <c r="P22" s="89">
        <f t="shared" si="1"/>
        <v>36928.639999999999</v>
      </c>
    </row>
    <row r="23" spans="1:16" s="17" customFormat="1" ht="24" x14ac:dyDescent="0.2">
      <c r="A23" s="20"/>
      <c r="B23" s="85">
        <v>8</v>
      </c>
      <c r="C23" s="4" t="s">
        <v>137</v>
      </c>
      <c r="D23" s="4" t="s">
        <v>173</v>
      </c>
      <c r="E23" s="4" t="s">
        <v>105</v>
      </c>
      <c r="F23" s="4" t="s">
        <v>49</v>
      </c>
      <c r="G23" s="7" t="s">
        <v>222</v>
      </c>
      <c r="H23" s="3">
        <v>10000</v>
      </c>
      <c r="I23" s="3">
        <v>0</v>
      </c>
      <c r="J23" s="3">
        <v>10000</v>
      </c>
      <c r="K23" s="3">
        <v>287</v>
      </c>
      <c r="L23" s="88">
        <v>0</v>
      </c>
      <c r="M23" s="88">
        <v>304</v>
      </c>
      <c r="N23" s="88">
        <v>0</v>
      </c>
      <c r="O23" s="88">
        <f t="shared" si="0"/>
        <v>591</v>
      </c>
      <c r="P23" s="89">
        <f t="shared" si="1"/>
        <v>9409</v>
      </c>
    </row>
    <row r="24" spans="1:16" ht="24" x14ac:dyDescent="0.2">
      <c r="B24" s="19">
        <v>9</v>
      </c>
      <c r="C24" s="86" t="s">
        <v>108</v>
      </c>
      <c r="D24" s="86" t="s">
        <v>173</v>
      </c>
      <c r="E24" s="86" t="s">
        <v>187</v>
      </c>
      <c r="F24" s="86" t="s">
        <v>48</v>
      </c>
      <c r="G24" s="87" t="s">
        <v>222</v>
      </c>
      <c r="H24" s="88">
        <v>105000</v>
      </c>
      <c r="I24" s="90">
        <v>0</v>
      </c>
      <c r="J24" s="88">
        <v>105000</v>
      </c>
      <c r="K24" s="88">
        <v>3013.5</v>
      </c>
      <c r="L24" s="88">
        <v>22448.27</v>
      </c>
      <c r="M24" s="88">
        <v>3192</v>
      </c>
      <c r="N24" s="88">
        <v>0</v>
      </c>
      <c r="O24" s="88">
        <f t="shared" si="0"/>
        <v>28653.77</v>
      </c>
      <c r="P24" s="89">
        <f t="shared" si="1"/>
        <v>76346.23</v>
      </c>
    </row>
    <row r="25" spans="1:16" ht="24" customHeight="1" x14ac:dyDescent="0.2">
      <c r="B25" s="85">
        <v>10</v>
      </c>
      <c r="C25" s="86" t="s">
        <v>77</v>
      </c>
      <c r="D25" s="86" t="s">
        <v>193</v>
      </c>
      <c r="E25" s="86" t="s">
        <v>335</v>
      </c>
      <c r="F25" s="86" t="s">
        <v>48</v>
      </c>
      <c r="G25" s="87" t="s">
        <v>222</v>
      </c>
      <c r="H25" s="88">
        <v>40000</v>
      </c>
      <c r="I25" s="88">
        <v>0</v>
      </c>
      <c r="J25" s="88">
        <v>40000</v>
      </c>
      <c r="K25" s="88">
        <v>1148</v>
      </c>
      <c r="L25" s="88">
        <v>7899.12</v>
      </c>
      <c r="M25" s="88">
        <v>1216</v>
      </c>
      <c r="N25" s="88">
        <v>0</v>
      </c>
      <c r="O25" s="88">
        <f t="shared" si="0"/>
        <v>10263.119999999999</v>
      </c>
      <c r="P25" s="89">
        <f t="shared" si="1"/>
        <v>29736.880000000001</v>
      </c>
    </row>
    <row r="26" spans="1:16" ht="23.25" customHeight="1" x14ac:dyDescent="0.2">
      <c r="B26" s="19">
        <v>11</v>
      </c>
      <c r="C26" s="86" t="s">
        <v>38</v>
      </c>
      <c r="D26" s="86" t="s">
        <v>174</v>
      </c>
      <c r="E26" s="86" t="s">
        <v>256</v>
      </c>
      <c r="F26" s="86" t="s">
        <v>49</v>
      </c>
      <c r="G26" s="87" t="s">
        <v>222</v>
      </c>
      <c r="H26" s="88">
        <v>40000</v>
      </c>
      <c r="I26" s="90">
        <v>0</v>
      </c>
      <c r="J26" s="88">
        <v>40000</v>
      </c>
      <c r="K26" s="88">
        <v>1148</v>
      </c>
      <c r="L26" s="88">
        <v>9409</v>
      </c>
      <c r="M26" s="88">
        <v>1216</v>
      </c>
      <c r="N26" s="88">
        <v>0</v>
      </c>
      <c r="O26" s="88">
        <f t="shared" si="0"/>
        <v>11773</v>
      </c>
      <c r="P26" s="89">
        <f t="shared" si="1"/>
        <v>28227</v>
      </c>
    </row>
    <row r="27" spans="1:16" ht="24.75" thickBot="1" x14ac:dyDescent="0.25">
      <c r="B27" s="91">
        <v>12</v>
      </c>
      <c r="C27" s="92" t="s">
        <v>189</v>
      </c>
      <c r="D27" s="92" t="s">
        <v>174</v>
      </c>
      <c r="E27" s="92" t="s">
        <v>250</v>
      </c>
      <c r="F27" s="92" t="s">
        <v>49</v>
      </c>
      <c r="G27" s="93" t="s">
        <v>222</v>
      </c>
      <c r="H27" s="94">
        <v>15000</v>
      </c>
      <c r="I27" s="95">
        <v>0</v>
      </c>
      <c r="J27" s="94">
        <v>15000</v>
      </c>
      <c r="K27" s="94">
        <v>430.5</v>
      </c>
      <c r="L27" s="94">
        <v>412.98</v>
      </c>
      <c r="M27" s="94">
        <v>456</v>
      </c>
      <c r="N27" s="94">
        <v>0</v>
      </c>
      <c r="O27" s="94">
        <f t="shared" si="0"/>
        <v>1299.48</v>
      </c>
      <c r="P27" s="96">
        <f t="shared" si="1"/>
        <v>13700.52</v>
      </c>
    </row>
    <row r="28" spans="1:16" ht="13.5" thickBot="1" x14ac:dyDescent="0.25">
      <c r="A28" s="17"/>
      <c r="B28" s="253" t="s">
        <v>65</v>
      </c>
      <c r="C28" s="254"/>
      <c r="D28" s="254"/>
      <c r="E28" s="254"/>
      <c r="F28" s="254"/>
      <c r="G28" s="255"/>
      <c r="H28" s="73">
        <f t="shared" ref="H28:P28" si="2">SUM(H16:H27)</f>
        <v>355000</v>
      </c>
      <c r="I28" s="73">
        <f t="shared" si="2"/>
        <v>0</v>
      </c>
      <c r="J28" s="73">
        <f t="shared" si="2"/>
        <v>355000</v>
      </c>
      <c r="K28" s="73">
        <f t="shared" si="2"/>
        <v>10188.5</v>
      </c>
      <c r="L28" s="73">
        <f t="shared" si="2"/>
        <v>66196.39</v>
      </c>
      <c r="M28" s="73">
        <f t="shared" si="2"/>
        <v>10792</v>
      </c>
      <c r="N28" s="73">
        <f t="shared" si="2"/>
        <v>0</v>
      </c>
      <c r="O28" s="73">
        <f t="shared" si="2"/>
        <v>87176.89</v>
      </c>
      <c r="P28" s="74">
        <f t="shared" si="2"/>
        <v>267823.11</v>
      </c>
    </row>
    <row r="29" spans="1:16" x14ac:dyDescent="0.2">
      <c r="A29" s="17"/>
      <c r="B29" s="17"/>
      <c r="C29" s="17"/>
      <c r="D29" s="17"/>
      <c r="E29" s="17"/>
      <c r="F29" s="17"/>
      <c r="G29" s="7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7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4.25" x14ac:dyDescent="0.2">
      <c r="A31" s="17"/>
      <c r="B31" s="17"/>
      <c r="C31" s="17"/>
      <c r="D31" s="76" t="s">
        <v>270</v>
      </c>
      <c r="E31" s="17"/>
      <c r="F31" s="237" t="s">
        <v>272</v>
      </c>
      <c r="G31" s="237"/>
      <c r="H31" s="17"/>
      <c r="I31" s="17"/>
      <c r="J31" s="17"/>
      <c r="K31" s="17"/>
      <c r="L31" s="237" t="s">
        <v>272</v>
      </c>
      <c r="M31" s="237"/>
      <c r="N31" s="237"/>
      <c r="O31" s="17"/>
      <c r="P31" s="17"/>
    </row>
    <row r="32" spans="1:16" ht="14.25" x14ac:dyDescent="0.2">
      <c r="A32" s="17"/>
      <c r="B32" s="17"/>
      <c r="C32" s="17"/>
      <c r="D32" s="17"/>
      <c r="E32" s="28"/>
      <c r="F32" s="76"/>
      <c r="G32" s="77"/>
      <c r="H32" s="17"/>
      <c r="I32" s="17"/>
      <c r="J32" s="17"/>
      <c r="K32" s="28"/>
      <c r="L32" s="28"/>
      <c r="M32" s="28"/>
      <c r="N32" s="28"/>
      <c r="O32" s="17"/>
      <c r="P32" s="17"/>
    </row>
    <row r="33" spans="1:16" ht="14.25" x14ac:dyDescent="0.2">
      <c r="A33" s="17"/>
      <c r="B33" s="17"/>
      <c r="C33" s="17"/>
      <c r="D33" s="30"/>
      <c r="E33" s="28"/>
      <c r="F33" s="78"/>
      <c r="G33" s="32"/>
      <c r="H33" s="29"/>
      <c r="I33" s="17"/>
      <c r="J33" s="17"/>
      <c r="K33" s="28"/>
      <c r="L33" s="251"/>
      <c r="M33" s="251"/>
      <c r="N33" s="251"/>
      <c r="O33" s="28"/>
      <c r="P33" s="28"/>
    </row>
    <row r="34" spans="1:16" ht="14.25" x14ac:dyDescent="0.2">
      <c r="A34" s="17"/>
      <c r="B34" s="17"/>
      <c r="C34" s="17"/>
      <c r="D34" s="76" t="s">
        <v>271</v>
      </c>
      <c r="E34" s="28"/>
      <c r="F34" s="238" t="s">
        <v>274</v>
      </c>
      <c r="G34" s="238"/>
      <c r="H34" s="29"/>
      <c r="I34" s="17"/>
      <c r="J34" s="17"/>
      <c r="K34" s="28"/>
      <c r="L34" s="237" t="s">
        <v>273</v>
      </c>
      <c r="M34" s="237"/>
      <c r="N34" s="237"/>
      <c r="O34" s="28"/>
      <c r="P34" s="28"/>
    </row>
    <row r="35" spans="1:16" ht="14.25" x14ac:dyDescent="0.2">
      <c r="A35" s="17"/>
      <c r="B35" s="17"/>
      <c r="C35" s="17"/>
      <c r="D35" s="17"/>
      <c r="E35" s="28"/>
      <c r="F35" s="76"/>
      <c r="G35" s="77"/>
      <c r="H35" s="17"/>
      <c r="I35" s="17"/>
      <c r="J35" s="17"/>
      <c r="K35" s="28"/>
      <c r="L35" s="28"/>
      <c r="M35" s="28"/>
      <c r="N35" s="28"/>
      <c r="O35" s="17"/>
      <c r="P35" s="17"/>
    </row>
    <row r="36" spans="1:16" ht="14.25" x14ac:dyDescent="0.2">
      <c r="A36" s="17"/>
      <c r="B36" s="17"/>
      <c r="C36" s="17"/>
      <c r="D36" s="17"/>
      <c r="E36" s="28"/>
      <c r="F36" s="76"/>
      <c r="G36" s="77"/>
      <c r="H36" s="17"/>
      <c r="I36" s="17"/>
      <c r="J36" s="17"/>
      <c r="K36" s="28"/>
      <c r="L36" s="28"/>
      <c r="M36" s="28"/>
      <c r="N36" s="28"/>
      <c r="O36" s="17"/>
      <c r="P36" s="17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7" bestFit="1" customWidth="1"/>
    <col min="2" max="2" width="27.5703125" style="17" customWidth="1"/>
    <col min="3" max="3" width="38.42578125" style="17" customWidth="1"/>
    <col min="4" max="4" width="41.28515625" style="17" customWidth="1"/>
    <col min="5" max="5" width="27.7109375" style="17" bestFit="1" customWidth="1"/>
    <col min="6" max="6" width="15.42578125" style="17" bestFit="1" customWidth="1"/>
    <col min="7" max="7" width="23" style="17" bestFit="1" customWidth="1"/>
    <col min="8" max="8" width="19.28515625" style="17" customWidth="1"/>
    <col min="9" max="9" width="18" style="17" bestFit="1" customWidth="1"/>
    <col min="10" max="10" width="17.7109375" style="17" bestFit="1" customWidth="1"/>
    <col min="11" max="11" width="12.140625" style="17" bestFit="1" customWidth="1"/>
    <col min="12" max="12" width="11.28515625" style="17" bestFit="1" customWidth="1"/>
    <col min="13" max="13" width="12.140625" style="17" bestFit="1" customWidth="1"/>
    <col min="14" max="14" width="20.140625" style="17" bestFit="1" customWidth="1"/>
    <col min="15" max="15" width="19.7109375" style="17" bestFit="1" customWidth="1"/>
    <col min="16" max="16" width="12.7109375" style="17" bestFit="1" customWidth="1"/>
    <col min="17" max="16384" width="8.85546875" style="17"/>
  </cols>
  <sheetData>
    <row r="1" spans="1:16" ht="33.6" customHeight="1" thickBot="1" x14ac:dyDescent="0.25">
      <c r="A1" s="41" t="s">
        <v>148</v>
      </c>
      <c r="B1" s="42" t="s">
        <v>44</v>
      </c>
      <c r="C1" s="42" t="s">
        <v>165</v>
      </c>
      <c r="D1" s="42" t="s">
        <v>45</v>
      </c>
      <c r="E1" s="42" t="s">
        <v>46</v>
      </c>
      <c r="F1" s="42" t="s">
        <v>221</v>
      </c>
      <c r="G1" s="42" t="s">
        <v>328</v>
      </c>
      <c r="H1" s="43" t="s">
        <v>139</v>
      </c>
      <c r="I1" s="43" t="s">
        <v>0</v>
      </c>
      <c r="J1" s="43" t="s">
        <v>1</v>
      </c>
      <c r="K1" s="43" t="s">
        <v>2</v>
      </c>
      <c r="L1" s="43" t="s">
        <v>3</v>
      </c>
      <c r="M1" s="43" t="s">
        <v>4</v>
      </c>
      <c r="N1" s="43" t="s">
        <v>5</v>
      </c>
      <c r="O1" s="43" t="s">
        <v>6</v>
      </c>
      <c r="P1" s="44" t="s">
        <v>138</v>
      </c>
    </row>
    <row r="2" spans="1:16" ht="24" x14ac:dyDescent="0.2">
      <c r="A2" s="45">
        <v>1</v>
      </c>
      <c r="B2" s="46" t="s">
        <v>110</v>
      </c>
      <c r="C2" s="46" t="s">
        <v>53</v>
      </c>
      <c r="D2" s="46" t="s">
        <v>185</v>
      </c>
      <c r="E2" s="46" t="s">
        <v>59</v>
      </c>
      <c r="F2" s="47" t="s">
        <v>222</v>
      </c>
      <c r="G2" s="46" t="s">
        <v>329</v>
      </c>
      <c r="H2" s="48">
        <v>150000</v>
      </c>
      <c r="I2" s="49">
        <v>0</v>
      </c>
      <c r="J2" s="48">
        <v>150000</v>
      </c>
      <c r="K2" s="48">
        <f t="shared" ref="K2:K65" si="0">H2*0.0287</f>
        <v>4305</v>
      </c>
      <c r="L2" s="48">
        <v>23529.09</v>
      </c>
      <c r="M2" s="48">
        <v>4560</v>
      </c>
      <c r="N2" s="48">
        <v>1375.12</v>
      </c>
      <c r="O2" s="48">
        <f t="shared" ref="O2:O65" si="1">K2+L2+M2+N2</f>
        <v>33769.21</v>
      </c>
      <c r="P2" s="50">
        <f t="shared" ref="P2:P33" si="2">J2-O2</f>
        <v>116230.79000000001</v>
      </c>
    </row>
    <row r="3" spans="1:16" ht="24" x14ac:dyDescent="0.2">
      <c r="A3" s="51">
        <v>2</v>
      </c>
      <c r="B3" s="37" t="s">
        <v>112</v>
      </c>
      <c r="C3" s="37" t="s">
        <v>53</v>
      </c>
      <c r="D3" s="37" t="s">
        <v>263</v>
      </c>
      <c r="E3" s="37" t="s">
        <v>59</v>
      </c>
      <c r="F3" s="38" t="s">
        <v>222</v>
      </c>
      <c r="G3" s="37" t="s">
        <v>329</v>
      </c>
      <c r="H3" s="52">
        <v>75000</v>
      </c>
      <c r="I3" s="53">
        <v>0</v>
      </c>
      <c r="J3" s="52">
        <v>75000</v>
      </c>
      <c r="K3" s="52">
        <f t="shared" si="0"/>
        <v>2152.5</v>
      </c>
      <c r="L3" s="52">
        <v>6309.38</v>
      </c>
      <c r="M3" s="52">
        <f>H3*0.0304</f>
        <v>2280</v>
      </c>
      <c r="N3" s="52">
        <v>25</v>
      </c>
      <c r="O3" s="52">
        <f t="shared" si="1"/>
        <v>10766.880000000001</v>
      </c>
      <c r="P3" s="54">
        <f t="shared" si="2"/>
        <v>64233.119999999995</v>
      </c>
    </row>
    <row r="4" spans="1:16" ht="24" x14ac:dyDescent="0.2">
      <c r="A4" s="51">
        <v>3</v>
      </c>
      <c r="B4" s="37" t="s">
        <v>113</v>
      </c>
      <c r="C4" s="37" t="s">
        <v>53</v>
      </c>
      <c r="D4" s="37" t="s">
        <v>263</v>
      </c>
      <c r="E4" s="37" t="s">
        <v>59</v>
      </c>
      <c r="F4" s="38" t="s">
        <v>222</v>
      </c>
      <c r="G4" s="37" t="s">
        <v>329</v>
      </c>
      <c r="H4" s="52">
        <v>75000</v>
      </c>
      <c r="I4" s="53">
        <v>0</v>
      </c>
      <c r="J4" s="52">
        <v>75000</v>
      </c>
      <c r="K4" s="52">
        <f t="shared" si="0"/>
        <v>2152.5</v>
      </c>
      <c r="L4" s="52">
        <v>6309.38</v>
      </c>
      <c r="M4" s="52">
        <f>H4*0.0304</f>
        <v>2280</v>
      </c>
      <c r="N4" s="52">
        <v>25</v>
      </c>
      <c r="O4" s="52">
        <f t="shared" si="1"/>
        <v>10766.880000000001</v>
      </c>
      <c r="P4" s="54">
        <f t="shared" si="2"/>
        <v>64233.119999999995</v>
      </c>
    </row>
    <row r="5" spans="1:16" ht="24" x14ac:dyDescent="0.2">
      <c r="A5" s="51">
        <v>4</v>
      </c>
      <c r="B5" s="37" t="s">
        <v>178</v>
      </c>
      <c r="C5" s="37" t="s">
        <v>53</v>
      </c>
      <c r="D5" s="37" t="s">
        <v>198</v>
      </c>
      <c r="E5" s="37" t="s">
        <v>59</v>
      </c>
      <c r="F5" s="38" t="s">
        <v>223</v>
      </c>
      <c r="G5" s="37" t="s">
        <v>329</v>
      </c>
      <c r="H5" s="52">
        <v>165000</v>
      </c>
      <c r="I5" s="53">
        <v>0</v>
      </c>
      <c r="J5" s="52">
        <v>165000</v>
      </c>
      <c r="K5" s="52">
        <f t="shared" si="0"/>
        <v>4735.5</v>
      </c>
      <c r="L5" s="52">
        <v>27413.5</v>
      </c>
      <c r="M5" s="52">
        <v>4943.8</v>
      </c>
      <c r="N5" s="53">
        <v>25</v>
      </c>
      <c r="O5" s="52">
        <f t="shared" si="1"/>
        <v>37117.800000000003</v>
      </c>
      <c r="P5" s="54">
        <f t="shared" si="2"/>
        <v>127882.2</v>
      </c>
    </row>
    <row r="6" spans="1:16" ht="24" x14ac:dyDescent="0.2">
      <c r="A6" s="51">
        <v>5</v>
      </c>
      <c r="B6" s="37" t="s">
        <v>40</v>
      </c>
      <c r="C6" s="37" t="s">
        <v>53</v>
      </c>
      <c r="D6" s="37" t="s">
        <v>84</v>
      </c>
      <c r="E6" s="37" t="s">
        <v>48</v>
      </c>
      <c r="F6" s="38" t="s">
        <v>222</v>
      </c>
      <c r="G6" s="37" t="s">
        <v>329</v>
      </c>
      <c r="H6" s="52">
        <v>110000</v>
      </c>
      <c r="I6" s="53">
        <v>0</v>
      </c>
      <c r="J6" s="52">
        <v>110000</v>
      </c>
      <c r="K6" s="52">
        <f t="shared" si="0"/>
        <v>3157</v>
      </c>
      <c r="L6" s="52">
        <v>13782.56</v>
      </c>
      <c r="M6" s="52">
        <f>H6*0.0304</f>
        <v>3344</v>
      </c>
      <c r="N6" s="52">
        <v>2825.24</v>
      </c>
      <c r="O6" s="52">
        <f t="shared" si="1"/>
        <v>23108.799999999996</v>
      </c>
      <c r="P6" s="54">
        <f t="shared" si="2"/>
        <v>86891.200000000012</v>
      </c>
    </row>
    <row r="7" spans="1:16" ht="24" x14ac:dyDescent="0.2">
      <c r="A7" s="51">
        <v>6</v>
      </c>
      <c r="B7" s="37" t="s">
        <v>91</v>
      </c>
      <c r="C7" s="37" t="s">
        <v>53</v>
      </c>
      <c r="D7" s="37" t="s">
        <v>264</v>
      </c>
      <c r="E7" s="37" t="s">
        <v>49</v>
      </c>
      <c r="F7" s="38" t="s">
        <v>222</v>
      </c>
      <c r="G7" s="37" t="s">
        <v>329</v>
      </c>
      <c r="H7" s="52">
        <v>26000</v>
      </c>
      <c r="I7" s="53">
        <v>0</v>
      </c>
      <c r="J7" s="52">
        <v>26000</v>
      </c>
      <c r="K7" s="52">
        <f t="shared" si="0"/>
        <v>746.2</v>
      </c>
      <c r="L7" s="52">
        <v>0</v>
      </c>
      <c r="M7" s="52">
        <f>H7*0.0304</f>
        <v>790.4</v>
      </c>
      <c r="N7" s="52">
        <v>125</v>
      </c>
      <c r="O7" s="52">
        <f t="shared" si="1"/>
        <v>1661.6</v>
      </c>
      <c r="P7" s="54">
        <f t="shared" si="2"/>
        <v>24338.400000000001</v>
      </c>
    </row>
    <row r="8" spans="1:16" ht="24" x14ac:dyDescent="0.2">
      <c r="A8" s="51">
        <v>7</v>
      </c>
      <c r="B8" s="37" t="s">
        <v>145</v>
      </c>
      <c r="C8" s="37" t="s">
        <v>53</v>
      </c>
      <c r="D8" s="37" t="s">
        <v>17</v>
      </c>
      <c r="E8" s="37" t="s">
        <v>51</v>
      </c>
      <c r="F8" s="38" t="s">
        <v>222</v>
      </c>
      <c r="G8" s="37" t="s">
        <v>329</v>
      </c>
      <c r="H8" s="52">
        <v>16500</v>
      </c>
      <c r="I8" s="53">
        <v>0</v>
      </c>
      <c r="J8" s="52">
        <v>16500</v>
      </c>
      <c r="K8" s="52">
        <f t="shared" si="0"/>
        <v>473.55</v>
      </c>
      <c r="L8" s="53">
        <v>0</v>
      </c>
      <c r="M8" s="52">
        <f>H8*0.0304</f>
        <v>501.6</v>
      </c>
      <c r="N8" s="52">
        <v>1375.12</v>
      </c>
      <c r="O8" s="52">
        <f t="shared" si="1"/>
        <v>2350.27</v>
      </c>
      <c r="P8" s="54">
        <f t="shared" si="2"/>
        <v>14149.73</v>
      </c>
    </row>
    <row r="9" spans="1:16" ht="24" x14ac:dyDescent="0.2">
      <c r="A9" s="51">
        <v>8</v>
      </c>
      <c r="B9" s="37" t="s">
        <v>186</v>
      </c>
      <c r="C9" s="37" t="s">
        <v>53</v>
      </c>
      <c r="D9" s="37" t="s">
        <v>166</v>
      </c>
      <c r="E9" s="37" t="s">
        <v>51</v>
      </c>
      <c r="F9" s="38" t="s">
        <v>222</v>
      </c>
      <c r="G9" s="37" t="s">
        <v>329</v>
      </c>
      <c r="H9" s="52">
        <v>26000</v>
      </c>
      <c r="I9" s="53">
        <v>0</v>
      </c>
      <c r="J9" s="52">
        <v>20000</v>
      </c>
      <c r="K9" s="52">
        <f t="shared" si="0"/>
        <v>746.2</v>
      </c>
      <c r="L9" s="53">
        <v>0</v>
      </c>
      <c r="M9" s="52">
        <f>H9*0.0304</f>
        <v>790.4</v>
      </c>
      <c r="N9" s="52">
        <v>25</v>
      </c>
      <c r="O9" s="52">
        <f t="shared" si="1"/>
        <v>1561.6</v>
      </c>
      <c r="P9" s="54">
        <f t="shared" si="2"/>
        <v>18438.400000000001</v>
      </c>
    </row>
    <row r="10" spans="1:16" ht="24" x14ac:dyDescent="0.2">
      <c r="A10" s="51">
        <v>9</v>
      </c>
      <c r="B10" s="37" t="s">
        <v>106</v>
      </c>
      <c r="C10" s="37" t="s">
        <v>52</v>
      </c>
      <c r="D10" s="37" t="s">
        <v>107</v>
      </c>
      <c r="E10" s="37" t="s">
        <v>55</v>
      </c>
      <c r="F10" s="38" t="s">
        <v>222</v>
      </c>
      <c r="G10" s="37" t="s">
        <v>329</v>
      </c>
      <c r="H10" s="52">
        <v>185000</v>
      </c>
      <c r="I10" s="53">
        <v>0</v>
      </c>
      <c r="J10" s="52">
        <v>185000</v>
      </c>
      <c r="K10" s="52">
        <f t="shared" si="0"/>
        <v>5309.5</v>
      </c>
      <c r="L10" s="52">
        <v>32269.54</v>
      </c>
      <c r="M10" s="52">
        <v>4943.8</v>
      </c>
      <c r="N10" s="52">
        <v>25</v>
      </c>
      <c r="O10" s="52">
        <f t="shared" si="1"/>
        <v>42547.840000000004</v>
      </c>
      <c r="P10" s="54">
        <f t="shared" si="2"/>
        <v>142452.16</v>
      </c>
    </row>
    <row r="11" spans="1:16" x14ac:dyDescent="0.2">
      <c r="A11" s="51">
        <v>10</v>
      </c>
      <c r="B11" s="37" t="s">
        <v>115</v>
      </c>
      <c r="C11" s="37" t="s">
        <v>52</v>
      </c>
      <c r="D11" s="37" t="s">
        <v>263</v>
      </c>
      <c r="E11" s="37" t="s">
        <v>59</v>
      </c>
      <c r="F11" s="38" t="s">
        <v>222</v>
      </c>
      <c r="G11" s="37" t="s">
        <v>329</v>
      </c>
      <c r="H11" s="52">
        <v>75000</v>
      </c>
      <c r="I11" s="53">
        <v>0</v>
      </c>
      <c r="J11" s="52">
        <v>75000</v>
      </c>
      <c r="K11" s="52">
        <f t="shared" si="0"/>
        <v>2152.5</v>
      </c>
      <c r="L11" s="52">
        <v>6309.38</v>
      </c>
      <c r="M11" s="52">
        <f t="shared" ref="M11:M69" si="3">H11*0.0304</f>
        <v>2280</v>
      </c>
      <c r="N11" s="52">
        <v>125</v>
      </c>
      <c r="O11" s="52">
        <f t="shared" si="1"/>
        <v>10866.880000000001</v>
      </c>
      <c r="P11" s="54">
        <f t="shared" si="2"/>
        <v>64133.119999999995</v>
      </c>
    </row>
    <row r="12" spans="1:16" x14ac:dyDescent="0.2">
      <c r="A12" s="51">
        <v>11</v>
      </c>
      <c r="B12" s="37" t="s">
        <v>136</v>
      </c>
      <c r="C12" s="37" t="s">
        <v>52</v>
      </c>
      <c r="D12" s="37" t="s">
        <v>16</v>
      </c>
      <c r="E12" s="37" t="s">
        <v>59</v>
      </c>
      <c r="F12" s="38" t="s">
        <v>222</v>
      </c>
      <c r="G12" s="37" t="s">
        <v>329</v>
      </c>
      <c r="H12" s="52">
        <v>45000</v>
      </c>
      <c r="I12" s="53">
        <v>0</v>
      </c>
      <c r="J12" s="52">
        <v>45000</v>
      </c>
      <c r="K12" s="52">
        <f t="shared" si="0"/>
        <v>1291.5</v>
      </c>
      <c r="L12" s="52">
        <v>1148.33</v>
      </c>
      <c r="M12" s="52">
        <f t="shared" si="3"/>
        <v>1368</v>
      </c>
      <c r="N12" s="52">
        <v>2275</v>
      </c>
      <c r="O12" s="52">
        <f t="shared" si="1"/>
        <v>6082.83</v>
      </c>
      <c r="P12" s="54">
        <f t="shared" si="2"/>
        <v>38917.17</v>
      </c>
    </row>
    <row r="13" spans="1:16" x14ac:dyDescent="0.2">
      <c r="A13" s="51">
        <v>12</v>
      </c>
      <c r="B13" s="37" t="s">
        <v>14</v>
      </c>
      <c r="C13" s="37" t="s">
        <v>52</v>
      </c>
      <c r="D13" s="37" t="s">
        <v>10</v>
      </c>
      <c r="E13" s="37" t="s">
        <v>51</v>
      </c>
      <c r="F13" s="38" t="s">
        <v>223</v>
      </c>
      <c r="G13" s="37" t="s">
        <v>329</v>
      </c>
      <c r="H13" s="52">
        <v>30000</v>
      </c>
      <c r="I13" s="53">
        <v>0</v>
      </c>
      <c r="J13" s="52">
        <v>30000</v>
      </c>
      <c r="K13" s="52">
        <f t="shared" si="0"/>
        <v>861</v>
      </c>
      <c r="L13" s="53">
        <v>0</v>
      </c>
      <c r="M13" s="52">
        <f t="shared" si="3"/>
        <v>912</v>
      </c>
      <c r="N13" s="52">
        <v>25</v>
      </c>
      <c r="O13" s="52">
        <f t="shared" si="1"/>
        <v>1798</v>
      </c>
      <c r="P13" s="54">
        <f t="shared" si="2"/>
        <v>28202</v>
      </c>
    </row>
    <row r="14" spans="1:16" ht="24" x14ac:dyDescent="0.2">
      <c r="A14" s="51">
        <v>13</v>
      </c>
      <c r="B14" s="37" t="s">
        <v>26</v>
      </c>
      <c r="C14" s="37" t="s">
        <v>175</v>
      </c>
      <c r="D14" s="37" t="s">
        <v>27</v>
      </c>
      <c r="E14" s="37" t="s">
        <v>49</v>
      </c>
      <c r="F14" s="38" t="s">
        <v>222</v>
      </c>
      <c r="G14" s="37" t="s">
        <v>329</v>
      </c>
      <c r="H14" s="52">
        <v>70000</v>
      </c>
      <c r="I14" s="53">
        <v>0</v>
      </c>
      <c r="J14" s="52">
        <v>70000</v>
      </c>
      <c r="K14" s="52">
        <f t="shared" si="0"/>
        <v>2009</v>
      </c>
      <c r="L14" s="52">
        <v>0</v>
      </c>
      <c r="M14" s="52">
        <f t="shared" si="3"/>
        <v>2128</v>
      </c>
      <c r="N14" s="53">
        <v>125</v>
      </c>
      <c r="O14" s="52">
        <f t="shared" si="1"/>
        <v>4262</v>
      </c>
      <c r="P14" s="54">
        <f t="shared" si="2"/>
        <v>65738</v>
      </c>
    </row>
    <row r="15" spans="1:16" ht="24" x14ac:dyDescent="0.2">
      <c r="A15" s="51">
        <v>14</v>
      </c>
      <c r="B15" s="37" t="s">
        <v>24</v>
      </c>
      <c r="C15" s="37" t="s">
        <v>175</v>
      </c>
      <c r="D15" s="37" t="s">
        <v>13</v>
      </c>
      <c r="E15" s="37" t="s">
        <v>49</v>
      </c>
      <c r="F15" s="38" t="s">
        <v>222</v>
      </c>
      <c r="G15" s="37" t="s">
        <v>329</v>
      </c>
      <c r="H15" s="52">
        <v>35000</v>
      </c>
      <c r="I15" s="53">
        <v>0</v>
      </c>
      <c r="J15" s="52">
        <v>35000</v>
      </c>
      <c r="K15" s="52">
        <f t="shared" si="0"/>
        <v>1004.5</v>
      </c>
      <c r="L15" s="52">
        <v>0</v>
      </c>
      <c r="M15" s="52">
        <f t="shared" si="3"/>
        <v>1064</v>
      </c>
      <c r="N15" s="52">
        <v>2175</v>
      </c>
      <c r="O15" s="52">
        <f t="shared" si="1"/>
        <v>4243.5</v>
      </c>
      <c r="P15" s="54">
        <f t="shared" si="2"/>
        <v>30756.5</v>
      </c>
    </row>
    <row r="16" spans="1:16" x14ac:dyDescent="0.2">
      <c r="A16" s="51">
        <v>15</v>
      </c>
      <c r="B16" s="37" t="s">
        <v>100</v>
      </c>
      <c r="C16" s="37" t="s">
        <v>200</v>
      </c>
      <c r="D16" s="37" t="s">
        <v>213</v>
      </c>
      <c r="E16" s="37" t="s">
        <v>330</v>
      </c>
      <c r="F16" s="38" t="s">
        <v>223</v>
      </c>
      <c r="G16" s="37" t="s">
        <v>329</v>
      </c>
      <c r="H16" s="52">
        <v>65000</v>
      </c>
      <c r="I16" s="53">
        <v>0</v>
      </c>
      <c r="J16" s="52">
        <v>65000</v>
      </c>
      <c r="K16" s="52">
        <f t="shared" si="0"/>
        <v>1865.5</v>
      </c>
      <c r="L16" s="52">
        <v>4427.58</v>
      </c>
      <c r="M16" s="52">
        <f t="shared" si="3"/>
        <v>1976</v>
      </c>
      <c r="N16" s="52">
        <v>25</v>
      </c>
      <c r="O16" s="52">
        <f t="shared" si="1"/>
        <v>8294.08</v>
      </c>
      <c r="P16" s="54">
        <f t="shared" si="2"/>
        <v>56705.919999999998</v>
      </c>
    </row>
    <row r="17" spans="1:16" ht="24" x14ac:dyDescent="0.2">
      <c r="A17" s="51">
        <v>16</v>
      </c>
      <c r="B17" s="37" t="s">
        <v>68</v>
      </c>
      <c r="C17" s="37" t="s">
        <v>177</v>
      </c>
      <c r="D17" s="37" t="s">
        <v>8</v>
      </c>
      <c r="E17" s="37" t="s">
        <v>48</v>
      </c>
      <c r="F17" s="38" t="s">
        <v>222</v>
      </c>
      <c r="G17" s="37" t="s">
        <v>329</v>
      </c>
      <c r="H17" s="52">
        <v>80000</v>
      </c>
      <c r="I17" s="53">
        <v>0</v>
      </c>
      <c r="J17" s="52">
        <v>80000</v>
      </c>
      <c r="K17" s="52">
        <f t="shared" si="0"/>
        <v>2296</v>
      </c>
      <c r="L17" s="52">
        <v>7400.87</v>
      </c>
      <c r="M17" s="52">
        <f t="shared" si="3"/>
        <v>2432</v>
      </c>
      <c r="N17" s="52">
        <v>25</v>
      </c>
      <c r="O17" s="52">
        <f t="shared" si="1"/>
        <v>12153.869999999999</v>
      </c>
      <c r="P17" s="54">
        <f t="shared" si="2"/>
        <v>67846.13</v>
      </c>
    </row>
    <row r="18" spans="1:16" ht="24" x14ac:dyDescent="0.2">
      <c r="A18" s="51">
        <v>17</v>
      </c>
      <c r="B18" s="37" t="s">
        <v>9</v>
      </c>
      <c r="C18" s="37" t="s">
        <v>177</v>
      </c>
      <c r="D18" s="37" t="s">
        <v>8</v>
      </c>
      <c r="E18" s="37" t="s">
        <v>48</v>
      </c>
      <c r="F18" s="38" t="s">
        <v>222</v>
      </c>
      <c r="G18" s="37" t="s">
        <v>329</v>
      </c>
      <c r="H18" s="52">
        <v>45000</v>
      </c>
      <c r="I18" s="53">
        <v>0</v>
      </c>
      <c r="J18" s="52">
        <v>45000</v>
      </c>
      <c r="K18" s="52">
        <f t="shared" si="0"/>
        <v>1291.5</v>
      </c>
      <c r="L18" s="52">
        <v>743.29</v>
      </c>
      <c r="M18" s="52">
        <f t="shared" si="3"/>
        <v>1368</v>
      </c>
      <c r="N18" s="52">
        <v>2825.24</v>
      </c>
      <c r="O18" s="52">
        <f t="shared" si="1"/>
        <v>6228.03</v>
      </c>
      <c r="P18" s="54">
        <f t="shared" si="2"/>
        <v>38771.97</v>
      </c>
    </row>
    <row r="19" spans="1:16" ht="24" x14ac:dyDescent="0.2">
      <c r="A19" s="51">
        <v>18</v>
      </c>
      <c r="B19" s="37" t="s">
        <v>54</v>
      </c>
      <c r="C19" s="37" t="s">
        <v>177</v>
      </c>
      <c r="D19" s="37" t="s">
        <v>8</v>
      </c>
      <c r="E19" s="37" t="s">
        <v>49</v>
      </c>
      <c r="F19" s="38" t="s">
        <v>222</v>
      </c>
      <c r="G19" s="37" t="s">
        <v>329</v>
      </c>
      <c r="H19" s="52">
        <v>45000</v>
      </c>
      <c r="I19" s="53">
        <v>0</v>
      </c>
      <c r="J19" s="52">
        <v>45000</v>
      </c>
      <c r="K19" s="52">
        <f t="shared" si="0"/>
        <v>1291.5</v>
      </c>
      <c r="L19" s="52">
        <v>945.81</v>
      </c>
      <c r="M19" s="52">
        <f t="shared" si="3"/>
        <v>1368</v>
      </c>
      <c r="N19" s="52">
        <v>1475.12</v>
      </c>
      <c r="O19" s="52">
        <f t="shared" si="1"/>
        <v>5080.43</v>
      </c>
      <c r="P19" s="54">
        <f t="shared" si="2"/>
        <v>39919.57</v>
      </c>
    </row>
    <row r="20" spans="1:16" x14ac:dyDescent="0.2">
      <c r="A20" s="51">
        <v>19</v>
      </c>
      <c r="B20" s="37" t="s">
        <v>117</v>
      </c>
      <c r="C20" s="37" t="s">
        <v>177</v>
      </c>
      <c r="D20" s="37" t="s">
        <v>99</v>
      </c>
      <c r="E20" s="37" t="s">
        <v>49</v>
      </c>
      <c r="F20" s="38" t="s">
        <v>223</v>
      </c>
      <c r="G20" s="37" t="s">
        <v>329</v>
      </c>
      <c r="H20" s="52">
        <v>35000</v>
      </c>
      <c r="I20" s="53">
        <v>0</v>
      </c>
      <c r="J20" s="52">
        <v>35000</v>
      </c>
      <c r="K20" s="52">
        <f t="shared" si="0"/>
        <v>1004.5</v>
      </c>
      <c r="L20" s="52">
        <v>0</v>
      </c>
      <c r="M20" s="52">
        <f t="shared" si="3"/>
        <v>1064</v>
      </c>
      <c r="N20" s="52">
        <v>25</v>
      </c>
      <c r="O20" s="52">
        <f t="shared" si="1"/>
        <v>2093.5</v>
      </c>
      <c r="P20" s="54">
        <f t="shared" si="2"/>
        <v>32906.5</v>
      </c>
    </row>
    <row r="21" spans="1:16" ht="24" x14ac:dyDescent="0.2">
      <c r="A21" s="51">
        <v>20</v>
      </c>
      <c r="B21" s="37" t="s">
        <v>234</v>
      </c>
      <c r="C21" s="37" t="s">
        <v>177</v>
      </c>
      <c r="D21" s="37" t="s">
        <v>235</v>
      </c>
      <c r="E21" s="37" t="s">
        <v>49</v>
      </c>
      <c r="F21" s="38" t="s">
        <v>222</v>
      </c>
      <c r="G21" s="37" t="s">
        <v>329</v>
      </c>
      <c r="H21" s="52">
        <v>35000</v>
      </c>
      <c r="I21" s="53">
        <v>0</v>
      </c>
      <c r="J21" s="52">
        <v>35000</v>
      </c>
      <c r="K21" s="52">
        <f t="shared" si="0"/>
        <v>1004.5</v>
      </c>
      <c r="L21" s="52">
        <v>0</v>
      </c>
      <c r="M21" s="52">
        <f t="shared" si="3"/>
        <v>1064</v>
      </c>
      <c r="N21" s="52">
        <v>25</v>
      </c>
      <c r="O21" s="52">
        <f t="shared" si="1"/>
        <v>2093.5</v>
      </c>
      <c r="P21" s="54">
        <f t="shared" si="2"/>
        <v>32906.5</v>
      </c>
    </row>
    <row r="22" spans="1:16" ht="24" x14ac:dyDescent="0.2">
      <c r="A22" s="51">
        <v>21</v>
      </c>
      <c r="B22" s="37" t="s">
        <v>20</v>
      </c>
      <c r="C22" s="37" t="s">
        <v>176</v>
      </c>
      <c r="D22" s="37" t="s">
        <v>67</v>
      </c>
      <c r="E22" s="37" t="s">
        <v>48</v>
      </c>
      <c r="F22" s="38" t="s">
        <v>222</v>
      </c>
      <c r="G22" s="37" t="s">
        <v>329</v>
      </c>
      <c r="H22" s="52">
        <v>60000</v>
      </c>
      <c r="I22" s="53">
        <v>0</v>
      </c>
      <c r="J22" s="52">
        <v>60000</v>
      </c>
      <c r="K22" s="52">
        <f t="shared" si="0"/>
        <v>1722</v>
      </c>
      <c r="L22" s="52">
        <v>3486.68</v>
      </c>
      <c r="M22" s="52">
        <f t="shared" si="3"/>
        <v>1824</v>
      </c>
      <c r="N22" s="52">
        <v>2279</v>
      </c>
      <c r="O22" s="52">
        <f t="shared" si="1"/>
        <v>9311.68</v>
      </c>
      <c r="P22" s="54">
        <f t="shared" si="2"/>
        <v>50688.32</v>
      </c>
    </row>
    <row r="23" spans="1:16" x14ac:dyDescent="0.2">
      <c r="A23" s="51">
        <v>22</v>
      </c>
      <c r="B23" s="37" t="s">
        <v>69</v>
      </c>
      <c r="C23" s="37" t="s">
        <v>176</v>
      </c>
      <c r="D23" s="37" t="s">
        <v>70</v>
      </c>
      <c r="E23" s="37" t="s">
        <v>49</v>
      </c>
      <c r="F23" s="38" t="s">
        <v>223</v>
      </c>
      <c r="G23" s="37" t="s">
        <v>329</v>
      </c>
      <c r="H23" s="52">
        <v>55000</v>
      </c>
      <c r="I23" s="53">
        <v>0</v>
      </c>
      <c r="J23" s="52">
        <v>55000</v>
      </c>
      <c r="K23" s="52">
        <f t="shared" si="0"/>
        <v>1578.5</v>
      </c>
      <c r="L23" s="52">
        <v>2559.6799999999998</v>
      </c>
      <c r="M23" s="52">
        <f t="shared" si="3"/>
        <v>1672</v>
      </c>
      <c r="N23" s="52">
        <v>125</v>
      </c>
      <c r="O23" s="52">
        <f t="shared" si="1"/>
        <v>5935.18</v>
      </c>
      <c r="P23" s="54">
        <f t="shared" si="2"/>
        <v>49064.82</v>
      </c>
    </row>
    <row r="24" spans="1:16" ht="24" x14ac:dyDescent="0.2">
      <c r="A24" s="51">
        <v>23</v>
      </c>
      <c r="B24" s="37" t="s">
        <v>86</v>
      </c>
      <c r="C24" s="37" t="s">
        <v>176</v>
      </c>
      <c r="D24" s="37" t="s">
        <v>89</v>
      </c>
      <c r="E24" s="37" t="s">
        <v>48</v>
      </c>
      <c r="F24" s="38" t="s">
        <v>223</v>
      </c>
      <c r="G24" s="37" t="s">
        <v>329</v>
      </c>
      <c r="H24" s="52">
        <v>45000</v>
      </c>
      <c r="I24" s="53">
        <v>0</v>
      </c>
      <c r="J24" s="52">
        <v>45000</v>
      </c>
      <c r="K24" s="52">
        <f t="shared" si="0"/>
        <v>1291.5</v>
      </c>
      <c r="L24" s="52">
        <v>1148.33</v>
      </c>
      <c r="M24" s="52">
        <f t="shared" si="3"/>
        <v>1368</v>
      </c>
      <c r="N24" s="52">
        <v>125</v>
      </c>
      <c r="O24" s="52">
        <f t="shared" si="1"/>
        <v>3932.83</v>
      </c>
      <c r="P24" s="54">
        <f t="shared" si="2"/>
        <v>41067.17</v>
      </c>
    </row>
    <row r="25" spans="1:16" x14ac:dyDescent="0.2">
      <c r="A25" s="51">
        <v>24</v>
      </c>
      <c r="B25" s="37" t="s">
        <v>95</v>
      </c>
      <c r="C25" s="37" t="s">
        <v>176</v>
      </c>
      <c r="D25" s="37" t="s">
        <v>96</v>
      </c>
      <c r="E25" s="37" t="s">
        <v>49</v>
      </c>
      <c r="F25" s="38" t="s">
        <v>223</v>
      </c>
      <c r="G25" s="37" t="s">
        <v>329</v>
      </c>
      <c r="H25" s="52">
        <v>36000</v>
      </c>
      <c r="I25" s="53">
        <v>0</v>
      </c>
      <c r="J25" s="52">
        <v>36000</v>
      </c>
      <c r="K25" s="52">
        <f t="shared" si="0"/>
        <v>1033.2</v>
      </c>
      <c r="L25" s="53">
        <v>0</v>
      </c>
      <c r="M25" s="52">
        <f t="shared" si="3"/>
        <v>1094.4000000000001</v>
      </c>
      <c r="N25" s="52">
        <v>125</v>
      </c>
      <c r="O25" s="52">
        <f t="shared" si="1"/>
        <v>2252.6000000000004</v>
      </c>
      <c r="P25" s="54">
        <f t="shared" si="2"/>
        <v>33747.4</v>
      </c>
    </row>
    <row r="26" spans="1:16" ht="24" x14ac:dyDescent="0.2">
      <c r="A26" s="51">
        <v>25</v>
      </c>
      <c r="B26" s="37" t="s">
        <v>102</v>
      </c>
      <c r="C26" s="37" t="s">
        <v>176</v>
      </c>
      <c r="D26" s="37" t="s">
        <v>13</v>
      </c>
      <c r="E26" s="37" t="s">
        <v>49</v>
      </c>
      <c r="F26" s="38" t="s">
        <v>223</v>
      </c>
      <c r="G26" s="37" t="s">
        <v>329</v>
      </c>
      <c r="H26" s="52">
        <v>35000</v>
      </c>
      <c r="I26" s="53">
        <v>0</v>
      </c>
      <c r="J26" s="52">
        <v>35000</v>
      </c>
      <c r="K26" s="52">
        <f t="shared" si="0"/>
        <v>1004.5</v>
      </c>
      <c r="L26" s="52">
        <v>0</v>
      </c>
      <c r="M26" s="52">
        <f t="shared" si="3"/>
        <v>1064</v>
      </c>
      <c r="N26" s="52">
        <v>25</v>
      </c>
      <c r="O26" s="52">
        <f t="shared" si="1"/>
        <v>2093.5</v>
      </c>
      <c r="P26" s="54">
        <f t="shared" si="2"/>
        <v>32906.5</v>
      </c>
    </row>
    <row r="27" spans="1:16" x14ac:dyDescent="0.2">
      <c r="A27" s="51">
        <v>26</v>
      </c>
      <c r="B27" s="37" t="s">
        <v>261</v>
      </c>
      <c r="C27" s="37" t="s">
        <v>176</v>
      </c>
      <c r="D27" s="37" t="s">
        <v>262</v>
      </c>
      <c r="E27" s="37" t="s">
        <v>49</v>
      </c>
      <c r="F27" s="38" t="s">
        <v>222</v>
      </c>
      <c r="G27" s="37" t="s">
        <v>329</v>
      </c>
      <c r="H27" s="52">
        <v>45000</v>
      </c>
      <c r="I27" s="53">
        <v>0</v>
      </c>
      <c r="J27" s="52">
        <v>45000</v>
      </c>
      <c r="K27" s="52">
        <f t="shared" si="0"/>
        <v>1291.5</v>
      </c>
      <c r="L27" s="52">
        <v>1148.33</v>
      </c>
      <c r="M27" s="52">
        <f t="shared" si="3"/>
        <v>1368</v>
      </c>
      <c r="N27" s="52">
        <v>25</v>
      </c>
      <c r="O27" s="52">
        <f t="shared" si="1"/>
        <v>3832.83</v>
      </c>
      <c r="P27" s="54">
        <f t="shared" si="2"/>
        <v>41167.17</v>
      </c>
    </row>
    <row r="28" spans="1:16" ht="24" x14ac:dyDescent="0.2">
      <c r="A28" s="51">
        <v>27</v>
      </c>
      <c r="B28" s="37" t="s">
        <v>170</v>
      </c>
      <c r="C28" s="37" t="s">
        <v>225</v>
      </c>
      <c r="D28" s="37" t="s">
        <v>32</v>
      </c>
      <c r="E28" s="37" t="s">
        <v>59</v>
      </c>
      <c r="F28" s="38" t="s">
        <v>223</v>
      </c>
      <c r="G28" s="37" t="s">
        <v>329</v>
      </c>
      <c r="H28" s="52">
        <v>100000</v>
      </c>
      <c r="I28" s="53">
        <v>0</v>
      </c>
      <c r="J28" s="52">
        <v>100000</v>
      </c>
      <c r="K28" s="52">
        <f t="shared" si="0"/>
        <v>2870</v>
      </c>
      <c r="L28" s="52">
        <v>12105.37</v>
      </c>
      <c r="M28" s="52">
        <f t="shared" si="3"/>
        <v>3040</v>
      </c>
      <c r="N28" s="52">
        <v>25</v>
      </c>
      <c r="O28" s="52">
        <f t="shared" si="1"/>
        <v>18040.370000000003</v>
      </c>
      <c r="P28" s="54">
        <f t="shared" si="2"/>
        <v>81959.63</v>
      </c>
    </row>
    <row r="29" spans="1:16" ht="24" x14ac:dyDescent="0.2">
      <c r="A29" s="51">
        <v>28</v>
      </c>
      <c r="B29" s="37" t="s">
        <v>169</v>
      </c>
      <c r="C29" s="37" t="s">
        <v>225</v>
      </c>
      <c r="D29" s="37" t="s">
        <v>32</v>
      </c>
      <c r="E29" s="37" t="s">
        <v>59</v>
      </c>
      <c r="F29" s="38" t="s">
        <v>223</v>
      </c>
      <c r="G29" s="37" t="s">
        <v>329</v>
      </c>
      <c r="H29" s="52">
        <v>100000</v>
      </c>
      <c r="I29" s="53">
        <v>0</v>
      </c>
      <c r="J29" s="52">
        <v>100000</v>
      </c>
      <c r="K29" s="52">
        <f t="shared" si="0"/>
        <v>2870</v>
      </c>
      <c r="L29" s="52">
        <v>12105.37</v>
      </c>
      <c r="M29" s="52">
        <f t="shared" si="3"/>
        <v>3040</v>
      </c>
      <c r="N29" s="52">
        <v>25</v>
      </c>
      <c r="O29" s="52">
        <f t="shared" si="1"/>
        <v>18040.370000000003</v>
      </c>
      <c r="P29" s="54">
        <f t="shared" si="2"/>
        <v>81959.63</v>
      </c>
    </row>
    <row r="30" spans="1:16" ht="24" x14ac:dyDescent="0.2">
      <c r="A30" s="51">
        <v>29</v>
      </c>
      <c r="B30" s="37" t="s">
        <v>168</v>
      </c>
      <c r="C30" s="37" t="s">
        <v>225</v>
      </c>
      <c r="D30" s="37" t="s">
        <v>97</v>
      </c>
      <c r="E30" s="37" t="s">
        <v>59</v>
      </c>
      <c r="F30" s="38" t="s">
        <v>222</v>
      </c>
      <c r="G30" s="37" t="s">
        <v>329</v>
      </c>
      <c r="H30" s="52">
        <v>40000</v>
      </c>
      <c r="I30" s="53">
        <v>0</v>
      </c>
      <c r="J30" s="52">
        <v>40000</v>
      </c>
      <c r="K30" s="52">
        <f t="shared" si="0"/>
        <v>1148</v>
      </c>
      <c r="L30" s="52">
        <v>442.65</v>
      </c>
      <c r="M30" s="52">
        <f t="shared" si="3"/>
        <v>1216</v>
      </c>
      <c r="N30" s="52">
        <v>125</v>
      </c>
      <c r="O30" s="52">
        <f t="shared" si="1"/>
        <v>2931.65</v>
      </c>
      <c r="P30" s="54">
        <f t="shared" si="2"/>
        <v>37068.35</v>
      </c>
    </row>
    <row r="31" spans="1:16" ht="24" x14ac:dyDescent="0.2">
      <c r="A31" s="51">
        <v>30</v>
      </c>
      <c r="B31" s="37" t="s">
        <v>167</v>
      </c>
      <c r="C31" s="37" t="s">
        <v>225</v>
      </c>
      <c r="D31" s="37" t="s">
        <v>32</v>
      </c>
      <c r="E31" s="37" t="s">
        <v>59</v>
      </c>
      <c r="F31" s="38" t="s">
        <v>223</v>
      </c>
      <c r="G31" s="37" t="s">
        <v>329</v>
      </c>
      <c r="H31" s="52">
        <v>100000</v>
      </c>
      <c r="I31" s="53">
        <v>0</v>
      </c>
      <c r="J31" s="52">
        <v>100000</v>
      </c>
      <c r="K31" s="52">
        <f t="shared" si="0"/>
        <v>2870</v>
      </c>
      <c r="L31" s="52">
        <v>12105.37</v>
      </c>
      <c r="M31" s="52">
        <f t="shared" si="3"/>
        <v>3040</v>
      </c>
      <c r="N31" s="52">
        <v>25</v>
      </c>
      <c r="O31" s="52">
        <f t="shared" si="1"/>
        <v>18040.370000000003</v>
      </c>
      <c r="P31" s="54">
        <f t="shared" si="2"/>
        <v>81959.63</v>
      </c>
    </row>
    <row r="32" spans="1:16" ht="24" x14ac:dyDescent="0.2">
      <c r="A32" s="51">
        <v>31</v>
      </c>
      <c r="B32" s="37" t="s">
        <v>236</v>
      </c>
      <c r="C32" s="37" t="s">
        <v>225</v>
      </c>
      <c r="D32" s="37" t="s">
        <v>237</v>
      </c>
      <c r="E32" s="37" t="s">
        <v>49</v>
      </c>
      <c r="F32" s="38" t="s">
        <v>222</v>
      </c>
      <c r="G32" s="37" t="s">
        <v>329</v>
      </c>
      <c r="H32" s="52">
        <v>35000</v>
      </c>
      <c r="I32" s="53">
        <v>0</v>
      </c>
      <c r="J32" s="52">
        <v>35000</v>
      </c>
      <c r="K32" s="52">
        <f t="shared" si="0"/>
        <v>1004.5</v>
      </c>
      <c r="L32" s="52">
        <v>0</v>
      </c>
      <c r="M32" s="52">
        <f t="shared" si="3"/>
        <v>1064</v>
      </c>
      <c r="N32" s="52">
        <v>25</v>
      </c>
      <c r="O32" s="52">
        <f t="shared" si="1"/>
        <v>2093.5</v>
      </c>
      <c r="P32" s="54">
        <f t="shared" si="2"/>
        <v>32906.5</v>
      </c>
    </row>
    <row r="33" spans="1:16" ht="24" x14ac:dyDescent="0.2">
      <c r="A33" s="51">
        <v>32</v>
      </c>
      <c r="B33" s="37" t="s">
        <v>12</v>
      </c>
      <c r="C33" s="37" t="s">
        <v>164</v>
      </c>
      <c r="D33" s="37" t="s">
        <v>238</v>
      </c>
      <c r="E33" s="37" t="s">
        <v>48</v>
      </c>
      <c r="F33" s="38" t="s">
        <v>222</v>
      </c>
      <c r="G33" s="37" t="s">
        <v>329</v>
      </c>
      <c r="H33" s="52">
        <v>80000</v>
      </c>
      <c r="I33" s="53">
        <v>0</v>
      </c>
      <c r="J33" s="52">
        <v>80000</v>
      </c>
      <c r="K33" s="52">
        <f t="shared" si="0"/>
        <v>2296</v>
      </c>
      <c r="L33" s="52">
        <v>7063.34</v>
      </c>
      <c r="M33" s="52">
        <f t="shared" si="3"/>
        <v>2432</v>
      </c>
      <c r="N33" s="52">
        <v>1475.12</v>
      </c>
      <c r="O33" s="52">
        <f t="shared" si="1"/>
        <v>13266.46</v>
      </c>
      <c r="P33" s="54">
        <f t="shared" si="2"/>
        <v>66733.540000000008</v>
      </c>
    </row>
    <row r="34" spans="1:16" x14ac:dyDescent="0.2">
      <c r="A34" s="51">
        <v>33</v>
      </c>
      <c r="B34" s="37" t="s">
        <v>71</v>
      </c>
      <c r="C34" s="37" t="s">
        <v>163</v>
      </c>
      <c r="D34" s="37" t="s">
        <v>208</v>
      </c>
      <c r="E34" s="37" t="s">
        <v>49</v>
      </c>
      <c r="F34" s="38" t="s">
        <v>223</v>
      </c>
      <c r="G34" s="37" t="s">
        <v>329</v>
      </c>
      <c r="H34" s="52">
        <v>36000</v>
      </c>
      <c r="I34" s="53">
        <v>0</v>
      </c>
      <c r="J34" s="52">
        <v>36000</v>
      </c>
      <c r="K34" s="52">
        <f t="shared" si="0"/>
        <v>1033.2</v>
      </c>
      <c r="L34" s="52">
        <v>0</v>
      </c>
      <c r="M34" s="52">
        <f t="shared" si="3"/>
        <v>1094.4000000000001</v>
      </c>
      <c r="N34" s="53">
        <v>25</v>
      </c>
      <c r="O34" s="52">
        <f t="shared" si="1"/>
        <v>2152.6000000000004</v>
      </c>
      <c r="P34" s="54">
        <f>H34-O34</f>
        <v>33847.4</v>
      </c>
    </row>
    <row r="35" spans="1:16" ht="24" x14ac:dyDescent="0.2">
      <c r="A35" s="51">
        <v>34</v>
      </c>
      <c r="B35" s="37" t="s">
        <v>85</v>
      </c>
      <c r="C35" s="37" t="s">
        <v>163</v>
      </c>
      <c r="D35" s="37" t="s">
        <v>254</v>
      </c>
      <c r="E35" s="37" t="s">
        <v>49</v>
      </c>
      <c r="F35" s="38" t="s">
        <v>222</v>
      </c>
      <c r="G35" s="37" t="s">
        <v>329</v>
      </c>
      <c r="H35" s="52">
        <v>35000</v>
      </c>
      <c r="I35" s="53">
        <v>0</v>
      </c>
      <c r="J35" s="52">
        <v>35000</v>
      </c>
      <c r="K35" s="52">
        <f t="shared" si="0"/>
        <v>1004.5</v>
      </c>
      <c r="L35" s="53">
        <v>0</v>
      </c>
      <c r="M35" s="52">
        <f t="shared" si="3"/>
        <v>1064</v>
      </c>
      <c r="N35" s="53">
        <v>25</v>
      </c>
      <c r="O35" s="52">
        <f t="shared" si="1"/>
        <v>2093.5</v>
      </c>
      <c r="P35" s="54">
        <f>H35-O35</f>
        <v>32906.5</v>
      </c>
    </row>
    <row r="36" spans="1:16" x14ac:dyDescent="0.2">
      <c r="A36" s="51">
        <v>35</v>
      </c>
      <c r="B36" s="37" t="s">
        <v>147</v>
      </c>
      <c r="C36" s="37" t="s">
        <v>163</v>
      </c>
      <c r="D36" s="37" t="s">
        <v>13</v>
      </c>
      <c r="E36" s="37" t="s">
        <v>49</v>
      </c>
      <c r="F36" s="38" t="s">
        <v>223</v>
      </c>
      <c r="G36" s="37" t="s">
        <v>329</v>
      </c>
      <c r="H36" s="52">
        <v>35000</v>
      </c>
      <c r="I36" s="53">
        <v>0</v>
      </c>
      <c r="J36" s="52">
        <v>35000</v>
      </c>
      <c r="K36" s="52">
        <f t="shared" si="0"/>
        <v>1004.5</v>
      </c>
      <c r="L36" s="53">
        <v>0</v>
      </c>
      <c r="M36" s="52">
        <f t="shared" si="3"/>
        <v>1064</v>
      </c>
      <c r="N36" s="52">
        <v>2974.04</v>
      </c>
      <c r="O36" s="52">
        <f t="shared" si="1"/>
        <v>5042.54</v>
      </c>
      <c r="P36" s="54">
        <f t="shared" ref="P36:P95" si="4">J36-O36</f>
        <v>29957.46</v>
      </c>
    </row>
    <row r="37" spans="1:16" x14ac:dyDescent="0.2">
      <c r="A37" s="51">
        <v>36</v>
      </c>
      <c r="B37" s="37" t="s">
        <v>57</v>
      </c>
      <c r="C37" s="37" t="s">
        <v>163</v>
      </c>
      <c r="D37" s="37" t="s">
        <v>13</v>
      </c>
      <c r="E37" s="37" t="s">
        <v>48</v>
      </c>
      <c r="F37" s="38" t="s">
        <v>222</v>
      </c>
      <c r="G37" s="37" t="s">
        <v>329</v>
      </c>
      <c r="H37" s="52">
        <v>35000</v>
      </c>
      <c r="I37" s="53">
        <v>0</v>
      </c>
      <c r="J37" s="52">
        <v>35000</v>
      </c>
      <c r="K37" s="52">
        <f t="shared" si="0"/>
        <v>1004.5</v>
      </c>
      <c r="L37" s="52">
        <v>0</v>
      </c>
      <c r="M37" s="52">
        <f t="shared" si="3"/>
        <v>1064</v>
      </c>
      <c r="N37" s="52">
        <v>125</v>
      </c>
      <c r="O37" s="52">
        <f t="shared" si="1"/>
        <v>2193.5</v>
      </c>
      <c r="P37" s="54">
        <f t="shared" si="4"/>
        <v>32806.5</v>
      </c>
    </row>
    <row r="38" spans="1:16" x14ac:dyDescent="0.2">
      <c r="A38" s="51">
        <v>37</v>
      </c>
      <c r="B38" s="37" t="s">
        <v>171</v>
      </c>
      <c r="C38" s="37" t="s">
        <v>163</v>
      </c>
      <c r="D38" s="37" t="s">
        <v>13</v>
      </c>
      <c r="E38" s="37" t="s">
        <v>49</v>
      </c>
      <c r="F38" s="38" t="s">
        <v>222</v>
      </c>
      <c r="G38" s="37" t="s">
        <v>329</v>
      </c>
      <c r="H38" s="52">
        <v>35000</v>
      </c>
      <c r="I38" s="53">
        <v>0</v>
      </c>
      <c r="J38" s="52">
        <v>35000</v>
      </c>
      <c r="K38" s="52">
        <f t="shared" si="0"/>
        <v>1004.5</v>
      </c>
      <c r="L38" s="53">
        <v>0</v>
      </c>
      <c r="M38" s="52">
        <f t="shared" si="3"/>
        <v>1064</v>
      </c>
      <c r="N38" s="52">
        <v>25</v>
      </c>
      <c r="O38" s="52">
        <f t="shared" si="1"/>
        <v>2093.5</v>
      </c>
      <c r="P38" s="54">
        <f t="shared" si="4"/>
        <v>32906.5</v>
      </c>
    </row>
    <row r="39" spans="1:16" x14ac:dyDescent="0.2">
      <c r="A39" s="51">
        <v>38</v>
      </c>
      <c r="B39" s="37" t="s">
        <v>180</v>
      </c>
      <c r="C39" s="37" t="s">
        <v>163</v>
      </c>
      <c r="D39" s="37" t="s">
        <v>214</v>
      </c>
      <c r="E39" s="37" t="s">
        <v>51</v>
      </c>
      <c r="F39" s="38" t="s">
        <v>223</v>
      </c>
      <c r="G39" s="37" t="s">
        <v>329</v>
      </c>
      <c r="H39" s="52">
        <v>17500</v>
      </c>
      <c r="I39" s="53">
        <v>0</v>
      </c>
      <c r="J39" s="52">
        <v>17500</v>
      </c>
      <c r="K39" s="52">
        <f t="shared" si="0"/>
        <v>502.25</v>
      </c>
      <c r="L39" s="53">
        <v>0</v>
      </c>
      <c r="M39" s="52">
        <f t="shared" si="3"/>
        <v>532</v>
      </c>
      <c r="N39" s="52">
        <v>25</v>
      </c>
      <c r="O39" s="52">
        <f t="shared" si="1"/>
        <v>1059.25</v>
      </c>
      <c r="P39" s="54">
        <f t="shared" si="4"/>
        <v>16440.75</v>
      </c>
    </row>
    <row r="40" spans="1:16" ht="24" x14ac:dyDescent="0.2">
      <c r="A40" s="51">
        <v>39</v>
      </c>
      <c r="B40" s="37" t="s">
        <v>60</v>
      </c>
      <c r="C40" s="37" t="s">
        <v>163</v>
      </c>
      <c r="D40" s="37" t="s">
        <v>239</v>
      </c>
      <c r="E40" s="37" t="s">
        <v>49</v>
      </c>
      <c r="F40" s="38" t="s">
        <v>223</v>
      </c>
      <c r="G40" s="37" t="s">
        <v>329</v>
      </c>
      <c r="H40" s="52">
        <v>27000</v>
      </c>
      <c r="I40" s="53">
        <v>0</v>
      </c>
      <c r="J40" s="52">
        <v>27000</v>
      </c>
      <c r="K40" s="52">
        <f t="shared" si="0"/>
        <v>774.9</v>
      </c>
      <c r="L40" s="53">
        <v>0</v>
      </c>
      <c r="M40" s="52">
        <f t="shared" si="3"/>
        <v>820.8</v>
      </c>
      <c r="N40" s="52">
        <v>25</v>
      </c>
      <c r="O40" s="52">
        <f t="shared" si="1"/>
        <v>1620.6999999999998</v>
      </c>
      <c r="P40" s="54">
        <f t="shared" si="4"/>
        <v>25379.3</v>
      </c>
    </row>
    <row r="41" spans="1:16" ht="24" x14ac:dyDescent="0.2">
      <c r="A41" s="51">
        <v>40</v>
      </c>
      <c r="B41" s="37" t="s">
        <v>146</v>
      </c>
      <c r="C41" s="37" t="s">
        <v>163</v>
      </c>
      <c r="D41" s="37" t="s">
        <v>93</v>
      </c>
      <c r="E41" s="37" t="s">
        <v>51</v>
      </c>
      <c r="F41" s="38" t="s">
        <v>223</v>
      </c>
      <c r="G41" s="37" t="s">
        <v>329</v>
      </c>
      <c r="H41" s="52">
        <v>20500</v>
      </c>
      <c r="I41" s="53">
        <v>0</v>
      </c>
      <c r="J41" s="52">
        <v>20500</v>
      </c>
      <c r="K41" s="52">
        <f t="shared" si="0"/>
        <v>588.35</v>
      </c>
      <c r="L41" s="53">
        <v>0</v>
      </c>
      <c r="M41" s="52">
        <f t="shared" si="3"/>
        <v>623.20000000000005</v>
      </c>
      <c r="N41" s="52">
        <v>25</v>
      </c>
      <c r="O41" s="52">
        <f t="shared" si="1"/>
        <v>1236.5500000000002</v>
      </c>
      <c r="P41" s="54">
        <f t="shared" si="4"/>
        <v>19263.45</v>
      </c>
    </row>
    <row r="42" spans="1:16" x14ac:dyDescent="0.2">
      <c r="A42" s="51">
        <v>41</v>
      </c>
      <c r="B42" s="37" t="s">
        <v>29</v>
      </c>
      <c r="C42" s="37" t="s">
        <v>163</v>
      </c>
      <c r="D42" s="37" t="s">
        <v>10</v>
      </c>
      <c r="E42" s="37" t="s">
        <v>51</v>
      </c>
      <c r="F42" s="38" t="s">
        <v>223</v>
      </c>
      <c r="G42" s="37" t="s">
        <v>329</v>
      </c>
      <c r="H42" s="52">
        <v>22000</v>
      </c>
      <c r="I42" s="53">
        <v>0</v>
      </c>
      <c r="J42" s="52">
        <v>22000</v>
      </c>
      <c r="K42" s="52">
        <f t="shared" si="0"/>
        <v>631.4</v>
      </c>
      <c r="L42" s="53">
        <v>0</v>
      </c>
      <c r="M42" s="52">
        <f t="shared" si="3"/>
        <v>668.8</v>
      </c>
      <c r="N42" s="52">
        <v>125</v>
      </c>
      <c r="O42" s="52">
        <f t="shared" si="1"/>
        <v>1425.1999999999998</v>
      </c>
      <c r="P42" s="54">
        <f t="shared" si="4"/>
        <v>20574.8</v>
      </c>
    </row>
    <row r="43" spans="1:16" ht="24" x14ac:dyDescent="0.2">
      <c r="A43" s="51">
        <v>42</v>
      </c>
      <c r="B43" s="37" t="s">
        <v>179</v>
      </c>
      <c r="C43" s="37" t="s">
        <v>163</v>
      </c>
      <c r="D43" s="37" t="s">
        <v>10</v>
      </c>
      <c r="E43" s="37" t="s">
        <v>49</v>
      </c>
      <c r="F43" s="38" t="s">
        <v>223</v>
      </c>
      <c r="G43" s="37" t="s">
        <v>329</v>
      </c>
      <c r="H43" s="52">
        <v>22000</v>
      </c>
      <c r="I43" s="53">
        <v>0</v>
      </c>
      <c r="J43" s="52">
        <v>22000</v>
      </c>
      <c r="K43" s="52">
        <f t="shared" si="0"/>
        <v>631.4</v>
      </c>
      <c r="L43" s="53">
        <v>0</v>
      </c>
      <c r="M43" s="52">
        <f t="shared" si="3"/>
        <v>668.8</v>
      </c>
      <c r="N43" s="52">
        <v>1375.12</v>
      </c>
      <c r="O43" s="52">
        <f t="shared" si="1"/>
        <v>2675.3199999999997</v>
      </c>
      <c r="P43" s="54">
        <f t="shared" si="4"/>
        <v>19324.68</v>
      </c>
    </row>
    <row r="44" spans="1:16" x14ac:dyDescent="0.2">
      <c r="A44" s="51">
        <v>43</v>
      </c>
      <c r="B44" s="37" t="s">
        <v>209</v>
      </c>
      <c r="C44" s="37" t="s">
        <v>163</v>
      </c>
      <c r="D44" s="37" t="s">
        <v>10</v>
      </c>
      <c r="E44" s="37" t="s">
        <v>49</v>
      </c>
      <c r="F44" s="38" t="s">
        <v>223</v>
      </c>
      <c r="G44" s="37" t="s">
        <v>329</v>
      </c>
      <c r="H44" s="52">
        <v>20000</v>
      </c>
      <c r="I44" s="53">
        <v>0</v>
      </c>
      <c r="J44" s="52">
        <v>20000</v>
      </c>
      <c r="K44" s="52">
        <f t="shared" si="0"/>
        <v>574</v>
      </c>
      <c r="L44" s="52">
        <v>0</v>
      </c>
      <c r="M44" s="52">
        <f t="shared" si="3"/>
        <v>608</v>
      </c>
      <c r="N44" s="52">
        <v>25</v>
      </c>
      <c r="O44" s="52">
        <f t="shared" si="1"/>
        <v>1207</v>
      </c>
      <c r="P44" s="54">
        <f t="shared" si="4"/>
        <v>18793</v>
      </c>
    </row>
    <row r="45" spans="1:16" ht="24" x14ac:dyDescent="0.2">
      <c r="A45" s="51">
        <v>44</v>
      </c>
      <c r="B45" s="37" t="s">
        <v>30</v>
      </c>
      <c r="C45" s="37" t="s">
        <v>163</v>
      </c>
      <c r="D45" s="37" t="s">
        <v>10</v>
      </c>
      <c r="E45" s="37" t="s">
        <v>51</v>
      </c>
      <c r="F45" s="38" t="s">
        <v>223</v>
      </c>
      <c r="G45" s="37" t="s">
        <v>329</v>
      </c>
      <c r="H45" s="52">
        <v>22000</v>
      </c>
      <c r="I45" s="53">
        <v>0</v>
      </c>
      <c r="J45" s="52">
        <v>22000</v>
      </c>
      <c r="K45" s="52">
        <f t="shared" si="0"/>
        <v>631.4</v>
      </c>
      <c r="L45" s="53">
        <v>0</v>
      </c>
      <c r="M45" s="52">
        <f t="shared" si="3"/>
        <v>668.8</v>
      </c>
      <c r="N45" s="52">
        <v>125</v>
      </c>
      <c r="O45" s="52">
        <f t="shared" si="1"/>
        <v>1425.1999999999998</v>
      </c>
      <c r="P45" s="54">
        <f t="shared" si="4"/>
        <v>20574.8</v>
      </c>
    </row>
    <row r="46" spans="1:16" x14ac:dyDescent="0.2">
      <c r="A46" s="51">
        <v>45</v>
      </c>
      <c r="B46" s="37" t="s">
        <v>61</v>
      </c>
      <c r="C46" s="37" t="s">
        <v>163</v>
      </c>
      <c r="D46" s="37" t="s">
        <v>62</v>
      </c>
      <c r="E46" s="37" t="s">
        <v>51</v>
      </c>
      <c r="F46" s="38" t="s">
        <v>223</v>
      </c>
      <c r="G46" s="37" t="s">
        <v>329</v>
      </c>
      <c r="H46" s="52">
        <v>22000</v>
      </c>
      <c r="I46" s="53">
        <v>0</v>
      </c>
      <c r="J46" s="52">
        <v>22000</v>
      </c>
      <c r="K46" s="52">
        <f t="shared" si="0"/>
        <v>631.4</v>
      </c>
      <c r="L46" s="53">
        <v>0</v>
      </c>
      <c r="M46" s="52">
        <f t="shared" si="3"/>
        <v>668.8</v>
      </c>
      <c r="N46" s="52">
        <v>1687.98</v>
      </c>
      <c r="O46" s="52">
        <f t="shared" si="1"/>
        <v>2988.18</v>
      </c>
      <c r="P46" s="54">
        <f t="shared" si="4"/>
        <v>19011.82</v>
      </c>
    </row>
    <row r="47" spans="1:16" ht="24" x14ac:dyDescent="0.2">
      <c r="A47" s="51">
        <v>46</v>
      </c>
      <c r="B47" s="37" t="s">
        <v>210</v>
      </c>
      <c r="C47" s="37" t="s">
        <v>163</v>
      </c>
      <c r="D47" s="37" t="s">
        <v>211</v>
      </c>
      <c r="E47" s="37" t="s">
        <v>51</v>
      </c>
      <c r="F47" s="38" t="s">
        <v>223</v>
      </c>
      <c r="G47" s="37" t="s">
        <v>329</v>
      </c>
      <c r="H47" s="52">
        <v>20500</v>
      </c>
      <c r="I47" s="53">
        <v>0</v>
      </c>
      <c r="J47" s="52">
        <v>20500</v>
      </c>
      <c r="K47" s="52">
        <f t="shared" si="0"/>
        <v>588.35</v>
      </c>
      <c r="L47" s="53">
        <v>0</v>
      </c>
      <c r="M47" s="52">
        <f t="shared" si="3"/>
        <v>623.20000000000005</v>
      </c>
      <c r="N47" s="52">
        <v>25</v>
      </c>
      <c r="O47" s="52">
        <f t="shared" si="1"/>
        <v>1236.5500000000002</v>
      </c>
      <c r="P47" s="54">
        <f t="shared" si="4"/>
        <v>19263.45</v>
      </c>
    </row>
    <row r="48" spans="1:16" ht="24" x14ac:dyDescent="0.2">
      <c r="A48" s="51">
        <v>47</v>
      </c>
      <c r="B48" s="37" t="s">
        <v>205</v>
      </c>
      <c r="C48" s="37" t="s">
        <v>163</v>
      </c>
      <c r="D48" s="37" t="s">
        <v>94</v>
      </c>
      <c r="E48" s="37" t="s">
        <v>49</v>
      </c>
      <c r="F48" s="38" t="s">
        <v>223</v>
      </c>
      <c r="G48" s="37" t="s">
        <v>329</v>
      </c>
      <c r="H48" s="52">
        <v>16500</v>
      </c>
      <c r="I48" s="53">
        <v>0</v>
      </c>
      <c r="J48" s="52">
        <v>16500</v>
      </c>
      <c r="K48" s="52">
        <f t="shared" si="0"/>
        <v>473.55</v>
      </c>
      <c r="L48" s="53">
        <v>0</v>
      </c>
      <c r="M48" s="52">
        <f t="shared" si="3"/>
        <v>501.6</v>
      </c>
      <c r="N48" s="52">
        <v>1375.12</v>
      </c>
      <c r="O48" s="52">
        <f t="shared" si="1"/>
        <v>2350.27</v>
      </c>
      <c r="P48" s="54">
        <f t="shared" si="4"/>
        <v>14149.73</v>
      </c>
    </row>
    <row r="49" spans="1:16" x14ac:dyDescent="0.2">
      <c r="A49" s="51">
        <v>48</v>
      </c>
      <c r="B49" s="37" t="s">
        <v>92</v>
      </c>
      <c r="C49" s="37" t="s">
        <v>163</v>
      </c>
      <c r="D49" s="37" t="s">
        <v>17</v>
      </c>
      <c r="E49" s="37" t="s">
        <v>51</v>
      </c>
      <c r="F49" s="38" t="s">
        <v>222</v>
      </c>
      <c r="G49" s="37" t="s">
        <v>329</v>
      </c>
      <c r="H49" s="52">
        <v>16500</v>
      </c>
      <c r="I49" s="53">
        <v>0</v>
      </c>
      <c r="J49" s="52">
        <v>16500</v>
      </c>
      <c r="K49" s="52">
        <f t="shared" si="0"/>
        <v>473.55</v>
      </c>
      <c r="L49" s="53">
        <v>0</v>
      </c>
      <c r="M49" s="52">
        <f t="shared" si="3"/>
        <v>501.6</v>
      </c>
      <c r="N49" s="52">
        <v>25</v>
      </c>
      <c r="O49" s="52">
        <f t="shared" si="1"/>
        <v>1000.1500000000001</v>
      </c>
      <c r="P49" s="54">
        <f t="shared" si="4"/>
        <v>15499.85</v>
      </c>
    </row>
    <row r="50" spans="1:16" x14ac:dyDescent="0.2">
      <c r="A50" s="51">
        <v>49</v>
      </c>
      <c r="B50" s="37" t="s">
        <v>31</v>
      </c>
      <c r="C50" s="37" t="s">
        <v>163</v>
      </c>
      <c r="D50" s="37" t="s">
        <v>17</v>
      </c>
      <c r="E50" s="37" t="s">
        <v>51</v>
      </c>
      <c r="F50" s="38" t="s">
        <v>222</v>
      </c>
      <c r="G50" s="37" t="s">
        <v>329</v>
      </c>
      <c r="H50" s="52">
        <v>16500</v>
      </c>
      <c r="I50" s="53">
        <v>0</v>
      </c>
      <c r="J50" s="52">
        <v>16500</v>
      </c>
      <c r="K50" s="52">
        <f t="shared" si="0"/>
        <v>473.55</v>
      </c>
      <c r="L50" s="53">
        <v>0</v>
      </c>
      <c r="M50" s="52">
        <f t="shared" si="3"/>
        <v>501.6</v>
      </c>
      <c r="N50" s="52">
        <v>3013.91</v>
      </c>
      <c r="O50" s="52">
        <f t="shared" si="1"/>
        <v>3989.06</v>
      </c>
      <c r="P50" s="54">
        <f t="shared" si="4"/>
        <v>12510.94</v>
      </c>
    </row>
    <row r="51" spans="1:16" ht="24" x14ac:dyDescent="0.2">
      <c r="A51" s="51">
        <v>50</v>
      </c>
      <c r="B51" s="37" t="s">
        <v>181</v>
      </c>
      <c r="C51" s="37" t="s">
        <v>163</v>
      </c>
      <c r="D51" s="37" t="s">
        <v>17</v>
      </c>
      <c r="E51" s="37" t="s">
        <v>51</v>
      </c>
      <c r="F51" s="38" t="s">
        <v>222</v>
      </c>
      <c r="G51" s="37" t="s">
        <v>329</v>
      </c>
      <c r="H51" s="52">
        <v>16500</v>
      </c>
      <c r="I51" s="53">
        <v>0</v>
      </c>
      <c r="J51" s="52">
        <v>16500</v>
      </c>
      <c r="K51" s="52">
        <f t="shared" si="0"/>
        <v>473.55</v>
      </c>
      <c r="L51" s="53">
        <v>0</v>
      </c>
      <c r="M51" s="52">
        <f t="shared" si="3"/>
        <v>501.6</v>
      </c>
      <c r="N51" s="52">
        <v>2770.58</v>
      </c>
      <c r="O51" s="52">
        <f t="shared" si="1"/>
        <v>3745.73</v>
      </c>
      <c r="P51" s="54">
        <f t="shared" si="4"/>
        <v>12754.27</v>
      </c>
    </row>
    <row r="52" spans="1:16" x14ac:dyDescent="0.2">
      <c r="A52" s="51">
        <v>51</v>
      </c>
      <c r="B52" s="37" t="s">
        <v>28</v>
      </c>
      <c r="C52" s="37" t="s">
        <v>163</v>
      </c>
      <c r="D52" s="37" t="s">
        <v>17</v>
      </c>
      <c r="E52" s="37" t="s">
        <v>51</v>
      </c>
      <c r="F52" s="38" t="s">
        <v>222</v>
      </c>
      <c r="G52" s="37" t="s">
        <v>329</v>
      </c>
      <c r="H52" s="52">
        <v>16500</v>
      </c>
      <c r="I52" s="53">
        <v>0</v>
      </c>
      <c r="J52" s="52">
        <v>16500</v>
      </c>
      <c r="K52" s="52">
        <f t="shared" si="0"/>
        <v>473.55</v>
      </c>
      <c r="L52" s="53">
        <v>0</v>
      </c>
      <c r="M52" s="52">
        <f t="shared" si="3"/>
        <v>501.6</v>
      </c>
      <c r="N52" s="52">
        <v>125</v>
      </c>
      <c r="O52" s="52">
        <f t="shared" si="1"/>
        <v>1100.1500000000001</v>
      </c>
      <c r="P52" s="54">
        <f t="shared" si="4"/>
        <v>15399.85</v>
      </c>
    </row>
    <row r="53" spans="1:16" x14ac:dyDescent="0.2">
      <c r="A53" s="51">
        <v>52</v>
      </c>
      <c r="B53" s="37" t="s">
        <v>224</v>
      </c>
      <c r="C53" s="37" t="s">
        <v>163</v>
      </c>
      <c r="D53" s="37" t="s">
        <v>17</v>
      </c>
      <c r="E53" s="37" t="s">
        <v>51</v>
      </c>
      <c r="F53" s="38" t="s">
        <v>222</v>
      </c>
      <c r="G53" s="37" t="s">
        <v>329</v>
      </c>
      <c r="H53" s="52">
        <v>16500</v>
      </c>
      <c r="I53" s="53">
        <v>0</v>
      </c>
      <c r="J53" s="52">
        <v>16500</v>
      </c>
      <c r="K53" s="52">
        <f t="shared" si="0"/>
        <v>473.55</v>
      </c>
      <c r="L53" s="53">
        <v>0</v>
      </c>
      <c r="M53" s="52">
        <f t="shared" si="3"/>
        <v>501.6</v>
      </c>
      <c r="N53" s="52">
        <v>25</v>
      </c>
      <c r="O53" s="52">
        <f t="shared" si="1"/>
        <v>1000.1500000000001</v>
      </c>
      <c r="P53" s="54">
        <f t="shared" si="4"/>
        <v>15499.85</v>
      </c>
    </row>
    <row r="54" spans="1:16" x14ac:dyDescent="0.2">
      <c r="A54" s="51">
        <v>53</v>
      </c>
      <c r="B54" s="37" t="s">
        <v>233</v>
      </c>
      <c r="C54" s="37" t="s">
        <v>163</v>
      </c>
      <c r="D54" s="37" t="s">
        <v>17</v>
      </c>
      <c r="E54" s="37" t="s">
        <v>51</v>
      </c>
      <c r="F54" s="38" t="s">
        <v>223</v>
      </c>
      <c r="G54" s="37" t="s">
        <v>329</v>
      </c>
      <c r="H54" s="52">
        <v>16500</v>
      </c>
      <c r="I54" s="53">
        <v>0</v>
      </c>
      <c r="J54" s="52">
        <v>16500</v>
      </c>
      <c r="K54" s="52">
        <f t="shared" si="0"/>
        <v>473.55</v>
      </c>
      <c r="L54" s="53">
        <v>0</v>
      </c>
      <c r="M54" s="52">
        <f t="shared" si="3"/>
        <v>501.6</v>
      </c>
      <c r="N54" s="52">
        <v>25</v>
      </c>
      <c r="O54" s="52">
        <f t="shared" si="1"/>
        <v>1000.1500000000001</v>
      </c>
      <c r="P54" s="54">
        <f t="shared" si="4"/>
        <v>15499.85</v>
      </c>
    </row>
    <row r="55" spans="1:16" ht="24" x14ac:dyDescent="0.2">
      <c r="A55" s="51">
        <v>54</v>
      </c>
      <c r="B55" s="37" t="s">
        <v>108</v>
      </c>
      <c r="C55" s="37" t="s">
        <v>173</v>
      </c>
      <c r="D55" s="37" t="s">
        <v>187</v>
      </c>
      <c r="E55" s="37" t="s">
        <v>48</v>
      </c>
      <c r="F55" s="38" t="s">
        <v>222</v>
      </c>
      <c r="G55" s="37" t="s">
        <v>329</v>
      </c>
      <c r="H55" s="52">
        <v>45000</v>
      </c>
      <c r="I55" s="53">
        <v>0</v>
      </c>
      <c r="J55" s="52">
        <v>45000</v>
      </c>
      <c r="K55" s="52">
        <f t="shared" si="0"/>
        <v>1291.5</v>
      </c>
      <c r="L55" s="52">
        <v>743.29</v>
      </c>
      <c r="M55" s="52">
        <f t="shared" si="3"/>
        <v>1368</v>
      </c>
      <c r="N55" s="52">
        <v>4168.74</v>
      </c>
      <c r="O55" s="52">
        <f t="shared" si="1"/>
        <v>7571.53</v>
      </c>
      <c r="P55" s="54">
        <f t="shared" si="4"/>
        <v>37428.47</v>
      </c>
    </row>
    <row r="56" spans="1:16" ht="24" x14ac:dyDescent="0.2">
      <c r="A56" s="51">
        <v>55</v>
      </c>
      <c r="B56" s="37" t="s">
        <v>149</v>
      </c>
      <c r="C56" s="37" t="s">
        <v>173</v>
      </c>
      <c r="D56" s="37" t="s">
        <v>188</v>
      </c>
      <c r="E56" s="37" t="s">
        <v>48</v>
      </c>
      <c r="F56" s="38" t="s">
        <v>222</v>
      </c>
      <c r="G56" s="37" t="s">
        <v>329</v>
      </c>
      <c r="H56" s="52">
        <v>50000</v>
      </c>
      <c r="I56" s="52">
        <v>0</v>
      </c>
      <c r="J56" s="52">
        <v>50000</v>
      </c>
      <c r="K56" s="52">
        <f t="shared" si="0"/>
        <v>1435</v>
      </c>
      <c r="L56" s="52">
        <v>1651.48</v>
      </c>
      <c r="M56" s="52">
        <f t="shared" si="3"/>
        <v>1520</v>
      </c>
      <c r="N56" s="52">
        <v>1375.12</v>
      </c>
      <c r="O56" s="52">
        <f t="shared" si="1"/>
        <v>5981.5999999999995</v>
      </c>
      <c r="P56" s="54">
        <f t="shared" si="4"/>
        <v>44018.400000000001</v>
      </c>
    </row>
    <row r="57" spans="1:16" ht="24" x14ac:dyDescent="0.2">
      <c r="A57" s="51">
        <v>56</v>
      </c>
      <c r="B57" s="37" t="s">
        <v>212</v>
      </c>
      <c r="C57" s="37" t="s">
        <v>173</v>
      </c>
      <c r="D57" s="37" t="s">
        <v>216</v>
      </c>
      <c r="E57" s="37" t="s">
        <v>59</v>
      </c>
      <c r="F57" s="38" t="s">
        <v>222</v>
      </c>
      <c r="G57" s="37" t="s">
        <v>329</v>
      </c>
      <c r="H57" s="52">
        <v>90000</v>
      </c>
      <c r="I57" s="53">
        <v>0</v>
      </c>
      <c r="J57" s="52">
        <v>90000</v>
      </c>
      <c r="K57" s="52">
        <f t="shared" si="0"/>
        <v>2583</v>
      </c>
      <c r="L57" s="52">
        <v>9753.1200000000008</v>
      </c>
      <c r="M57" s="52">
        <f t="shared" si="3"/>
        <v>2736</v>
      </c>
      <c r="N57" s="52">
        <v>25</v>
      </c>
      <c r="O57" s="52">
        <f t="shared" si="1"/>
        <v>15097.12</v>
      </c>
      <c r="P57" s="54">
        <f t="shared" si="4"/>
        <v>74902.880000000005</v>
      </c>
    </row>
    <row r="58" spans="1:16" ht="24" x14ac:dyDescent="0.2">
      <c r="A58" s="51">
        <v>57</v>
      </c>
      <c r="B58" s="37" t="s">
        <v>75</v>
      </c>
      <c r="C58" s="37" t="s">
        <v>173</v>
      </c>
      <c r="D58" s="37" t="s">
        <v>103</v>
      </c>
      <c r="E58" s="37" t="s">
        <v>48</v>
      </c>
      <c r="F58" s="38" t="s">
        <v>222</v>
      </c>
      <c r="G58" s="37" t="s">
        <v>329</v>
      </c>
      <c r="H58" s="52">
        <v>70000</v>
      </c>
      <c r="I58" s="53">
        <v>0</v>
      </c>
      <c r="J58" s="52">
        <v>70000</v>
      </c>
      <c r="K58" s="52">
        <f t="shared" si="0"/>
        <v>2009</v>
      </c>
      <c r="L58" s="52">
        <v>5098.45</v>
      </c>
      <c r="M58" s="52">
        <f t="shared" si="3"/>
        <v>2128</v>
      </c>
      <c r="N58" s="52">
        <v>1475.12</v>
      </c>
      <c r="O58" s="52">
        <f t="shared" si="1"/>
        <v>10710.57</v>
      </c>
      <c r="P58" s="54">
        <f t="shared" si="4"/>
        <v>59289.43</v>
      </c>
    </row>
    <row r="59" spans="1:16" ht="24" x14ac:dyDescent="0.2">
      <c r="A59" s="51">
        <v>58</v>
      </c>
      <c r="B59" s="37" t="s">
        <v>88</v>
      </c>
      <c r="C59" s="37" t="s">
        <v>173</v>
      </c>
      <c r="D59" s="37" t="s">
        <v>72</v>
      </c>
      <c r="E59" s="37" t="s">
        <v>48</v>
      </c>
      <c r="F59" s="38" t="s">
        <v>222</v>
      </c>
      <c r="G59" s="37" t="s">
        <v>329</v>
      </c>
      <c r="H59" s="52">
        <v>50000</v>
      </c>
      <c r="I59" s="53">
        <v>0</v>
      </c>
      <c r="J59" s="52">
        <v>50000</v>
      </c>
      <c r="K59" s="52">
        <f t="shared" si="0"/>
        <v>1435</v>
      </c>
      <c r="L59" s="52">
        <v>1854</v>
      </c>
      <c r="M59" s="52">
        <f t="shared" si="3"/>
        <v>1520</v>
      </c>
      <c r="N59" s="52">
        <v>125</v>
      </c>
      <c r="O59" s="52">
        <f t="shared" si="1"/>
        <v>4934</v>
      </c>
      <c r="P59" s="54">
        <f t="shared" si="4"/>
        <v>45066</v>
      </c>
    </row>
    <row r="60" spans="1:16" ht="24" x14ac:dyDescent="0.2">
      <c r="A60" s="51">
        <v>59</v>
      </c>
      <c r="B60" s="37" t="s">
        <v>41</v>
      </c>
      <c r="C60" s="37" t="s">
        <v>173</v>
      </c>
      <c r="D60" s="37" t="s">
        <v>72</v>
      </c>
      <c r="E60" s="37" t="s">
        <v>48</v>
      </c>
      <c r="F60" s="38" t="s">
        <v>222</v>
      </c>
      <c r="G60" s="37" t="s">
        <v>329</v>
      </c>
      <c r="H60" s="52">
        <v>50000</v>
      </c>
      <c r="I60" s="53">
        <v>0</v>
      </c>
      <c r="J60" s="52">
        <v>50000</v>
      </c>
      <c r="K60" s="52">
        <f t="shared" si="0"/>
        <v>1435</v>
      </c>
      <c r="L60" s="52">
        <v>1854</v>
      </c>
      <c r="M60" s="52">
        <f t="shared" si="3"/>
        <v>1520</v>
      </c>
      <c r="N60" s="52">
        <v>125</v>
      </c>
      <c r="O60" s="52">
        <f t="shared" si="1"/>
        <v>4934</v>
      </c>
      <c r="P60" s="54">
        <f t="shared" si="4"/>
        <v>45066</v>
      </c>
    </row>
    <row r="61" spans="1:16" ht="24" x14ac:dyDescent="0.2">
      <c r="A61" s="51">
        <v>60</v>
      </c>
      <c r="B61" s="37" t="s">
        <v>34</v>
      </c>
      <c r="C61" s="37" t="s">
        <v>173</v>
      </c>
      <c r="D61" s="37" t="s">
        <v>72</v>
      </c>
      <c r="E61" s="37" t="s">
        <v>48</v>
      </c>
      <c r="F61" s="38" t="s">
        <v>223</v>
      </c>
      <c r="G61" s="37" t="s">
        <v>329</v>
      </c>
      <c r="H61" s="52">
        <v>50000</v>
      </c>
      <c r="I61" s="53">
        <v>0</v>
      </c>
      <c r="J61" s="52">
        <v>50000</v>
      </c>
      <c r="K61" s="52">
        <f t="shared" si="0"/>
        <v>1435</v>
      </c>
      <c r="L61" s="52">
        <v>1854</v>
      </c>
      <c r="M61" s="52">
        <f t="shared" si="3"/>
        <v>1520</v>
      </c>
      <c r="N61" s="52">
        <v>125</v>
      </c>
      <c r="O61" s="52">
        <f t="shared" si="1"/>
        <v>4934</v>
      </c>
      <c r="P61" s="54">
        <f t="shared" si="4"/>
        <v>45066</v>
      </c>
    </row>
    <row r="62" spans="1:16" ht="24" x14ac:dyDescent="0.2">
      <c r="A62" s="51">
        <v>61</v>
      </c>
      <c r="B62" s="37" t="s">
        <v>80</v>
      </c>
      <c r="C62" s="37" t="s">
        <v>173</v>
      </c>
      <c r="D62" s="37" t="s">
        <v>105</v>
      </c>
      <c r="E62" s="37" t="s">
        <v>48</v>
      </c>
      <c r="F62" s="38" t="s">
        <v>222</v>
      </c>
      <c r="G62" s="37" t="s">
        <v>329</v>
      </c>
      <c r="H62" s="52">
        <v>45000</v>
      </c>
      <c r="I62" s="53">
        <v>0</v>
      </c>
      <c r="J62" s="52">
        <v>45000</v>
      </c>
      <c r="K62" s="52">
        <f t="shared" si="0"/>
        <v>1291.5</v>
      </c>
      <c r="L62" s="52">
        <v>1148.33</v>
      </c>
      <c r="M62" s="52">
        <f t="shared" si="3"/>
        <v>1368</v>
      </c>
      <c r="N62" s="52">
        <v>125</v>
      </c>
      <c r="O62" s="52">
        <f t="shared" si="1"/>
        <v>3932.83</v>
      </c>
      <c r="P62" s="54">
        <f t="shared" si="4"/>
        <v>41067.17</v>
      </c>
    </row>
    <row r="63" spans="1:16" ht="24" x14ac:dyDescent="0.2">
      <c r="A63" s="51">
        <v>62</v>
      </c>
      <c r="B63" s="37" t="s">
        <v>35</v>
      </c>
      <c r="C63" s="37" t="s">
        <v>173</v>
      </c>
      <c r="D63" s="37" t="s">
        <v>105</v>
      </c>
      <c r="E63" s="37" t="s">
        <v>48</v>
      </c>
      <c r="F63" s="38" t="s">
        <v>223</v>
      </c>
      <c r="G63" s="37" t="s">
        <v>329</v>
      </c>
      <c r="H63" s="52">
        <v>45000</v>
      </c>
      <c r="I63" s="53">
        <v>0</v>
      </c>
      <c r="J63" s="52">
        <v>45000</v>
      </c>
      <c r="K63" s="52">
        <f t="shared" si="0"/>
        <v>1291.5</v>
      </c>
      <c r="L63" s="52">
        <v>1148.33</v>
      </c>
      <c r="M63" s="52">
        <f t="shared" si="3"/>
        <v>1368</v>
      </c>
      <c r="N63" s="52">
        <v>125</v>
      </c>
      <c r="O63" s="52">
        <f t="shared" si="1"/>
        <v>3932.83</v>
      </c>
      <c r="P63" s="54">
        <f t="shared" si="4"/>
        <v>41067.17</v>
      </c>
    </row>
    <row r="64" spans="1:16" ht="24" x14ac:dyDescent="0.2">
      <c r="A64" s="51">
        <v>63</v>
      </c>
      <c r="B64" s="37" t="s">
        <v>23</v>
      </c>
      <c r="C64" s="37" t="s">
        <v>173</v>
      </c>
      <c r="D64" s="37" t="s">
        <v>105</v>
      </c>
      <c r="E64" s="37" t="s">
        <v>48</v>
      </c>
      <c r="F64" s="38" t="s">
        <v>222</v>
      </c>
      <c r="G64" s="37" t="s">
        <v>329</v>
      </c>
      <c r="H64" s="52">
        <v>45000</v>
      </c>
      <c r="I64" s="53">
        <v>0</v>
      </c>
      <c r="J64" s="52">
        <v>45000</v>
      </c>
      <c r="K64" s="52">
        <f t="shared" si="0"/>
        <v>1291.5</v>
      </c>
      <c r="L64" s="53">
        <v>945.81</v>
      </c>
      <c r="M64" s="52">
        <f t="shared" si="3"/>
        <v>1368</v>
      </c>
      <c r="N64" s="52">
        <v>2193.12</v>
      </c>
      <c r="O64" s="52">
        <f t="shared" si="1"/>
        <v>5798.43</v>
      </c>
      <c r="P64" s="54">
        <f t="shared" si="4"/>
        <v>39201.57</v>
      </c>
    </row>
    <row r="65" spans="1:16" ht="24" x14ac:dyDescent="0.2">
      <c r="A65" s="51">
        <v>64</v>
      </c>
      <c r="B65" s="37" t="s">
        <v>36</v>
      </c>
      <c r="C65" s="37" t="s">
        <v>173</v>
      </c>
      <c r="D65" s="37" t="s">
        <v>105</v>
      </c>
      <c r="E65" s="37" t="s">
        <v>48</v>
      </c>
      <c r="F65" s="38" t="s">
        <v>223</v>
      </c>
      <c r="G65" s="37" t="s">
        <v>329</v>
      </c>
      <c r="H65" s="52">
        <v>45000</v>
      </c>
      <c r="I65" s="53">
        <v>0</v>
      </c>
      <c r="J65" s="52">
        <v>45000</v>
      </c>
      <c r="K65" s="52">
        <f t="shared" si="0"/>
        <v>1291.5</v>
      </c>
      <c r="L65" s="52">
        <v>1148.33</v>
      </c>
      <c r="M65" s="52">
        <f t="shared" si="3"/>
        <v>1368</v>
      </c>
      <c r="N65" s="52">
        <v>25</v>
      </c>
      <c r="O65" s="52">
        <f t="shared" si="1"/>
        <v>3832.83</v>
      </c>
      <c r="P65" s="54">
        <f t="shared" si="4"/>
        <v>41167.17</v>
      </c>
    </row>
    <row r="66" spans="1:16" ht="24" x14ac:dyDescent="0.2">
      <c r="A66" s="51">
        <v>65</v>
      </c>
      <c r="B66" s="37" t="s">
        <v>37</v>
      </c>
      <c r="C66" s="37" t="s">
        <v>173</v>
      </c>
      <c r="D66" s="37" t="s">
        <v>105</v>
      </c>
      <c r="E66" s="37" t="s">
        <v>48</v>
      </c>
      <c r="F66" s="38" t="s">
        <v>222</v>
      </c>
      <c r="G66" s="37" t="s">
        <v>329</v>
      </c>
      <c r="H66" s="52">
        <v>45000</v>
      </c>
      <c r="I66" s="53">
        <v>0</v>
      </c>
      <c r="J66" s="52">
        <v>45000</v>
      </c>
      <c r="K66" s="52">
        <f t="shared" ref="K66:K95" si="5">H66*0.0287</f>
        <v>1291.5</v>
      </c>
      <c r="L66" s="53">
        <v>945.81</v>
      </c>
      <c r="M66" s="52">
        <f t="shared" si="3"/>
        <v>1368</v>
      </c>
      <c r="N66" s="52">
        <v>1475.12</v>
      </c>
      <c r="O66" s="52">
        <f t="shared" ref="O66:O95" si="6">K66+L66+M66+N66</f>
        <v>5080.43</v>
      </c>
      <c r="P66" s="54">
        <f t="shared" si="4"/>
        <v>39919.57</v>
      </c>
    </row>
    <row r="67" spans="1:16" ht="24" x14ac:dyDescent="0.2">
      <c r="A67" s="51">
        <v>66</v>
      </c>
      <c r="B67" s="37" t="s">
        <v>33</v>
      </c>
      <c r="C67" s="37" t="s">
        <v>173</v>
      </c>
      <c r="D67" s="37" t="s">
        <v>105</v>
      </c>
      <c r="E67" s="37" t="s">
        <v>49</v>
      </c>
      <c r="F67" s="38" t="s">
        <v>223</v>
      </c>
      <c r="G67" s="37" t="s">
        <v>329</v>
      </c>
      <c r="H67" s="52">
        <v>45000</v>
      </c>
      <c r="I67" s="53">
        <v>0</v>
      </c>
      <c r="J67" s="52">
        <v>45000</v>
      </c>
      <c r="K67" s="52">
        <f t="shared" si="5"/>
        <v>1291.5</v>
      </c>
      <c r="L67" s="52">
        <v>1148.33</v>
      </c>
      <c r="M67" s="52">
        <f t="shared" si="3"/>
        <v>1368</v>
      </c>
      <c r="N67" s="52">
        <v>125</v>
      </c>
      <c r="O67" s="52">
        <f t="shared" si="6"/>
        <v>3932.83</v>
      </c>
      <c r="P67" s="54">
        <f t="shared" si="4"/>
        <v>41067.17</v>
      </c>
    </row>
    <row r="68" spans="1:16" ht="24" x14ac:dyDescent="0.2">
      <c r="A68" s="51">
        <v>67</v>
      </c>
      <c r="B68" s="37" t="s">
        <v>137</v>
      </c>
      <c r="C68" s="37" t="s">
        <v>173</v>
      </c>
      <c r="D68" s="37" t="s">
        <v>105</v>
      </c>
      <c r="E68" s="37" t="s">
        <v>49</v>
      </c>
      <c r="F68" s="38" t="s">
        <v>222</v>
      </c>
      <c r="G68" s="37" t="s">
        <v>329</v>
      </c>
      <c r="H68" s="52">
        <v>35000</v>
      </c>
      <c r="I68" s="53">
        <v>0</v>
      </c>
      <c r="J68" s="52">
        <v>35000</v>
      </c>
      <c r="K68" s="52">
        <f t="shared" si="5"/>
        <v>1004.5</v>
      </c>
      <c r="L68" s="53">
        <v>0</v>
      </c>
      <c r="M68" s="52">
        <f t="shared" si="3"/>
        <v>1064</v>
      </c>
      <c r="N68" s="52">
        <v>25</v>
      </c>
      <c r="O68" s="52">
        <f t="shared" si="6"/>
        <v>2093.5</v>
      </c>
      <c r="P68" s="54">
        <f t="shared" si="4"/>
        <v>32906.5</v>
      </c>
    </row>
    <row r="69" spans="1:16" ht="24" x14ac:dyDescent="0.2">
      <c r="A69" s="51">
        <v>68</v>
      </c>
      <c r="B69" s="37" t="s">
        <v>11</v>
      </c>
      <c r="C69" s="37" t="s">
        <v>173</v>
      </c>
      <c r="D69" s="37" t="s">
        <v>105</v>
      </c>
      <c r="E69" s="37" t="s">
        <v>49</v>
      </c>
      <c r="F69" s="38" t="s">
        <v>223</v>
      </c>
      <c r="G69" s="37" t="s">
        <v>329</v>
      </c>
      <c r="H69" s="52">
        <v>45000</v>
      </c>
      <c r="I69" s="53">
        <v>0</v>
      </c>
      <c r="J69" s="52">
        <v>45000</v>
      </c>
      <c r="K69" s="52">
        <f t="shared" si="5"/>
        <v>1291.5</v>
      </c>
      <c r="L69" s="52">
        <v>1148.33</v>
      </c>
      <c r="M69" s="52">
        <f t="shared" si="3"/>
        <v>1368</v>
      </c>
      <c r="N69" s="52">
        <v>125</v>
      </c>
      <c r="O69" s="52">
        <f t="shared" si="6"/>
        <v>3932.83</v>
      </c>
      <c r="P69" s="54">
        <f t="shared" si="4"/>
        <v>41067.17</v>
      </c>
    </row>
    <row r="70" spans="1:16" ht="24" x14ac:dyDescent="0.2">
      <c r="A70" s="51">
        <v>69</v>
      </c>
      <c r="B70" s="37" t="s">
        <v>7</v>
      </c>
      <c r="C70" s="37" t="s">
        <v>194</v>
      </c>
      <c r="D70" s="37" t="s">
        <v>197</v>
      </c>
      <c r="E70" s="37" t="s">
        <v>48</v>
      </c>
      <c r="F70" s="38" t="s">
        <v>223</v>
      </c>
      <c r="G70" s="37" t="s">
        <v>329</v>
      </c>
      <c r="H70" s="52">
        <v>150000</v>
      </c>
      <c r="I70" s="53">
        <v>0</v>
      </c>
      <c r="J70" s="52">
        <v>150000</v>
      </c>
      <c r="K70" s="52">
        <f t="shared" si="5"/>
        <v>4305</v>
      </c>
      <c r="L70" s="52">
        <v>23866.62</v>
      </c>
      <c r="M70" s="52">
        <v>4560</v>
      </c>
      <c r="N70" s="52">
        <v>125</v>
      </c>
      <c r="O70" s="52">
        <f t="shared" si="6"/>
        <v>32856.619999999995</v>
      </c>
      <c r="P70" s="54">
        <f t="shared" si="4"/>
        <v>117143.38</v>
      </c>
    </row>
    <row r="71" spans="1:16" ht="24" x14ac:dyDescent="0.2">
      <c r="A71" s="51">
        <v>70</v>
      </c>
      <c r="B71" s="37" t="s">
        <v>39</v>
      </c>
      <c r="C71" s="37" t="s">
        <v>194</v>
      </c>
      <c r="D71" s="37" t="s">
        <v>268</v>
      </c>
      <c r="E71" s="37" t="s">
        <v>48</v>
      </c>
      <c r="F71" s="38" t="s">
        <v>223</v>
      </c>
      <c r="G71" s="37" t="s">
        <v>329</v>
      </c>
      <c r="H71" s="52">
        <v>80000</v>
      </c>
      <c r="I71" s="53">
        <v>0</v>
      </c>
      <c r="J71" s="52">
        <v>80000</v>
      </c>
      <c r="K71" s="52">
        <f t="shared" si="5"/>
        <v>2296</v>
      </c>
      <c r="L71" s="52">
        <v>7063.34</v>
      </c>
      <c r="M71" s="52">
        <f t="shared" ref="M71:M85" si="7">H71*0.0304</f>
        <v>2432</v>
      </c>
      <c r="N71" s="52">
        <v>1475.12</v>
      </c>
      <c r="O71" s="52">
        <f t="shared" si="6"/>
        <v>13266.46</v>
      </c>
      <c r="P71" s="54">
        <f t="shared" si="4"/>
        <v>66733.540000000008</v>
      </c>
    </row>
    <row r="72" spans="1:16" ht="24" x14ac:dyDescent="0.2">
      <c r="A72" s="51">
        <v>71</v>
      </c>
      <c r="B72" s="37" t="s">
        <v>42</v>
      </c>
      <c r="C72" s="37" t="s">
        <v>172</v>
      </c>
      <c r="D72" s="37" t="s">
        <v>74</v>
      </c>
      <c r="E72" s="37" t="s">
        <v>48</v>
      </c>
      <c r="F72" s="38" t="s">
        <v>222</v>
      </c>
      <c r="G72" s="37" t="s">
        <v>329</v>
      </c>
      <c r="H72" s="52">
        <v>80000</v>
      </c>
      <c r="I72" s="53">
        <v>0</v>
      </c>
      <c r="J72" s="52">
        <v>80000</v>
      </c>
      <c r="K72" s="52">
        <f t="shared" si="5"/>
        <v>2296</v>
      </c>
      <c r="L72" s="52">
        <v>0</v>
      </c>
      <c r="M72" s="52">
        <f t="shared" si="7"/>
        <v>2432</v>
      </c>
      <c r="N72" s="52">
        <v>843</v>
      </c>
      <c r="O72" s="52">
        <f t="shared" si="6"/>
        <v>5571</v>
      </c>
      <c r="P72" s="54">
        <f t="shared" si="4"/>
        <v>74429</v>
      </c>
    </row>
    <row r="73" spans="1:16" ht="24" x14ac:dyDescent="0.2">
      <c r="A73" s="51">
        <v>72</v>
      </c>
      <c r="B73" s="37" t="s">
        <v>98</v>
      </c>
      <c r="C73" s="37" t="s">
        <v>172</v>
      </c>
      <c r="D73" s="37" t="s">
        <v>97</v>
      </c>
      <c r="E73" s="37" t="s">
        <v>49</v>
      </c>
      <c r="F73" s="38" t="s">
        <v>222</v>
      </c>
      <c r="G73" s="37" t="s">
        <v>329</v>
      </c>
      <c r="H73" s="52">
        <v>70000</v>
      </c>
      <c r="I73" s="53">
        <v>0</v>
      </c>
      <c r="J73" s="52">
        <v>70000</v>
      </c>
      <c r="K73" s="52">
        <f t="shared" si="5"/>
        <v>2009</v>
      </c>
      <c r="L73" s="52">
        <v>5368.48</v>
      </c>
      <c r="M73" s="52">
        <f t="shared" si="7"/>
        <v>2128</v>
      </c>
      <c r="N73" s="52">
        <v>125</v>
      </c>
      <c r="O73" s="52">
        <f t="shared" si="6"/>
        <v>9630.48</v>
      </c>
      <c r="P73" s="54">
        <f t="shared" si="4"/>
        <v>60369.520000000004</v>
      </c>
    </row>
    <row r="74" spans="1:16" ht="24" x14ac:dyDescent="0.2">
      <c r="A74" s="51">
        <v>73</v>
      </c>
      <c r="B74" s="37" t="s">
        <v>43</v>
      </c>
      <c r="C74" s="37" t="s">
        <v>172</v>
      </c>
      <c r="D74" s="37" t="s">
        <v>74</v>
      </c>
      <c r="E74" s="37" t="s">
        <v>48</v>
      </c>
      <c r="F74" s="38" t="s">
        <v>222</v>
      </c>
      <c r="G74" s="37" t="s">
        <v>329</v>
      </c>
      <c r="H74" s="52">
        <v>70000</v>
      </c>
      <c r="I74" s="53">
        <v>0</v>
      </c>
      <c r="J74" s="52">
        <v>70000</v>
      </c>
      <c r="K74" s="52">
        <f t="shared" si="5"/>
        <v>2009</v>
      </c>
      <c r="L74" s="52">
        <v>5368.48</v>
      </c>
      <c r="M74" s="52">
        <f t="shared" si="7"/>
        <v>2128</v>
      </c>
      <c r="N74" s="52">
        <v>125</v>
      </c>
      <c r="O74" s="52">
        <f t="shared" si="6"/>
        <v>9630.48</v>
      </c>
      <c r="P74" s="54">
        <f t="shared" si="4"/>
        <v>60369.520000000004</v>
      </c>
    </row>
    <row r="75" spans="1:16" ht="24" x14ac:dyDescent="0.2">
      <c r="A75" s="51">
        <v>74</v>
      </c>
      <c r="B75" s="37" t="s">
        <v>73</v>
      </c>
      <c r="C75" s="37" t="s">
        <v>172</v>
      </c>
      <c r="D75" s="37" t="s">
        <v>74</v>
      </c>
      <c r="E75" s="37" t="s">
        <v>48</v>
      </c>
      <c r="F75" s="38" t="s">
        <v>222</v>
      </c>
      <c r="G75" s="37" t="s">
        <v>329</v>
      </c>
      <c r="H75" s="52">
        <v>50000</v>
      </c>
      <c r="I75" s="53">
        <v>0</v>
      </c>
      <c r="J75" s="52">
        <v>50000</v>
      </c>
      <c r="K75" s="52">
        <f t="shared" si="5"/>
        <v>1435</v>
      </c>
      <c r="L75" s="52">
        <v>1854</v>
      </c>
      <c r="M75" s="52">
        <f t="shared" si="7"/>
        <v>1520</v>
      </c>
      <c r="N75" s="52">
        <v>125</v>
      </c>
      <c r="O75" s="52">
        <f t="shared" si="6"/>
        <v>4934</v>
      </c>
      <c r="P75" s="54">
        <f t="shared" si="4"/>
        <v>45066</v>
      </c>
    </row>
    <row r="76" spans="1:16" ht="24" x14ac:dyDescent="0.2">
      <c r="A76" s="51">
        <v>75</v>
      </c>
      <c r="B76" s="37" t="s">
        <v>76</v>
      </c>
      <c r="C76" s="37" t="s">
        <v>172</v>
      </c>
      <c r="D76" s="37" t="s">
        <v>74</v>
      </c>
      <c r="E76" s="37" t="s">
        <v>48</v>
      </c>
      <c r="F76" s="38" t="s">
        <v>222</v>
      </c>
      <c r="G76" s="37" t="s">
        <v>329</v>
      </c>
      <c r="H76" s="52">
        <v>50000</v>
      </c>
      <c r="I76" s="53">
        <v>0</v>
      </c>
      <c r="J76" s="52">
        <v>50000</v>
      </c>
      <c r="K76" s="52">
        <f t="shared" si="5"/>
        <v>1435</v>
      </c>
      <c r="L76" s="52">
        <v>1854</v>
      </c>
      <c r="M76" s="52">
        <f t="shared" si="7"/>
        <v>1520</v>
      </c>
      <c r="N76" s="52">
        <v>843</v>
      </c>
      <c r="O76" s="52">
        <f t="shared" si="6"/>
        <v>5652</v>
      </c>
      <c r="P76" s="54">
        <f t="shared" si="4"/>
        <v>44348</v>
      </c>
    </row>
    <row r="77" spans="1:16" ht="24" x14ac:dyDescent="0.2">
      <c r="A77" s="51">
        <v>76</v>
      </c>
      <c r="B77" s="37" t="s">
        <v>77</v>
      </c>
      <c r="C77" s="37" t="s">
        <v>172</v>
      </c>
      <c r="D77" s="37" t="s">
        <v>74</v>
      </c>
      <c r="E77" s="37" t="s">
        <v>48</v>
      </c>
      <c r="F77" s="38" t="s">
        <v>222</v>
      </c>
      <c r="G77" s="37" t="s">
        <v>329</v>
      </c>
      <c r="H77" s="52">
        <v>50000</v>
      </c>
      <c r="I77" s="53">
        <v>0</v>
      </c>
      <c r="J77" s="52">
        <v>50000</v>
      </c>
      <c r="K77" s="52">
        <f t="shared" si="5"/>
        <v>1435</v>
      </c>
      <c r="L77" s="52">
        <v>1854</v>
      </c>
      <c r="M77" s="52">
        <f t="shared" si="7"/>
        <v>1520</v>
      </c>
      <c r="N77" s="52">
        <v>125</v>
      </c>
      <c r="O77" s="52">
        <f t="shared" si="6"/>
        <v>4934</v>
      </c>
      <c r="P77" s="54">
        <f t="shared" si="4"/>
        <v>45066</v>
      </c>
    </row>
    <row r="78" spans="1:16" ht="24" x14ac:dyDescent="0.2">
      <c r="A78" s="51">
        <v>77</v>
      </c>
      <c r="B78" s="37" t="s">
        <v>78</v>
      </c>
      <c r="C78" s="37" t="s">
        <v>172</v>
      </c>
      <c r="D78" s="37" t="s">
        <v>74</v>
      </c>
      <c r="E78" s="37" t="s">
        <v>48</v>
      </c>
      <c r="F78" s="38" t="s">
        <v>222</v>
      </c>
      <c r="G78" s="37" t="s">
        <v>329</v>
      </c>
      <c r="H78" s="52">
        <v>50000</v>
      </c>
      <c r="I78" s="53">
        <v>0</v>
      </c>
      <c r="J78" s="52">
        <v>50000</v>
      </c>
      <c r="K78" s="52">
        <f t="shared" si="5"/>
        <v>1435</v>
      </c>
      <c r="L78" s="52">
        <v>1651.48</v>
      </c>
      <c r="M78" s="52">
        <f t="shared" si="7"/>
        <v>1520</v>
      </c>
      <c r="N78" s="52">
        <v>1475.12</v>
      </c>
      <c r="O78" s="52">
        <f t="shared" si="6"/>
        <v>6081.5999999999995</v>
      </c>
      <c r="P78" s="54">
        <f t="shared" si="4"/>
        <v>43918.400000000001</v>
      </c>
    </row>
    <row r="79" spans="1:16" ht="24" x14ac:dyDescent="0.2">
      <c r="A79" s="51">
        <v>78</v>
      </c>
      <c r="B79" s="37" t="s">
        <v>109</v>
      </c>
      <c r="C79" s="37" t="s">
        <v>172</v>
      </c>
      <c r="D79" s="37" t="s">
        <v>74</v>
      </c>
      <c r="E79" s="37" t="s">
        <v>48</v>
      </c>
      <c r="F79" s="38" t="s">
        <v>222</v>
      </c>
      <c r="G79" s="37" t="s">
        <v>329</v>
      </c>
      <c r="H79" s="52">
        <v>50000</v>
      </c>
      <c r="I79" s="53">
        <v>0</v>
      </c>
      <c r="J79" s="52">
        <v>50000</v>
      </c>
      <c r="K79" s="52">
        <f t="shared" si="5"/>
        <v>1435</v>
      </c>
      <c r="L79" s="52">
        <v>1854</v>
      </c>
      <c r="M79" s="52">
        <f t="shared" si="7"/>
        <v>1520</v>
      </c>
      <c r="N79" s="52">
        <v>25</v>
      </c>
      <c r="O79" s="52">
        <f t="shared" si="6"/>
        <v>4834</v>
      </c>
      <c r="P79" s="54">
        <f t="shared" si="4"/>
        <v>45166</v>
      </c>
    </row>
    <row r="80" spans="1:16" ht="24" x14ac:dyDescent="0.2">
      <c r="A80" s="51">
        <v>79</v>
      </c>
      <c r="B80" s="37" t="s">
        <v>199</v>
      </c>
      <c r="C80" s="37" t="s">
        <v>172</v>
      </c>
      <c r="D80" s="37" t="s">
        <v>116</v>
      </c>
      <c r="E80" s="37" t="s">
        <v>59</v>
      </c>
      <c r="F80" s="38" t="s">
        <v>222</v>
      </c>
      <c r="G80" s="37" t="s">
        <v>329</v>
      </c>
      <c r="H80" s="52">
        <v>45000</v>
      </c>
      <c r="I80" s="53">
        <v>0</v>
      </c>
      <c r="J80" s="52">
        <v>45000</v>
      </c>
      <c r="K80" s="52">
        <f t="shared" si="5"/>
        <v>1291.5</v>
      </c>
      <c r="L80" s="52">
        <v>1148.33</v>
      </c>
      <c r="M80" s="52">
        <f t="shared" si="7"/>
        <v>1368</v>
      </c>
      <c r="N80" s="52">
        <v>125</v>
      </c>
      <c r="O80" s="52">
        <f t="shared" si="6"/>
        <v>3932.83</v>
      </c>
      <c r="P80" s="54">
        <f t="shared" si="4"/>
        <v>41067.17</v>
      </c>
    </row>
    <row r="81" spans="1:16" ht="24" x14ac:dyDescent="0.2">
      <c r="A81" s="51">
        <v>80</v>
      </c>
      <c r="B81" s="37" t="s">
        <v>25</v>
      </c>
      <c r="C81" s="37" t="s">
        <v>172</v>
      </c>
      <c r="D81" s="37" t="s">
        <v>13</v>
      </c>
      <c r="E81" s="37" t="s">
        <v>49</v>
      </c>
      <c r="F81" s="38" t="s">
        <v>222</v>
      </c>
      <c r="G81" s="37" t="s">
        <v>329</v>
      </c>
      <c r="H81" s="52">
        <v>35000</v>
      </c>
      <c r="I81" s="53">
        <v>0</v>
      </c>
      <c r="J81" s="52">
        <v>35000</v>
      </c>
      <c r="K81" s="52">
        <f t="shared" si="5"/>
        <v>1004.5</v>
      </c>
      <c r="L81" s="52">
        <v>0</v>
      </c>
      <c r="M81" s="52">
        <f t="shared" si="7"/>
        <v>1064</v>
      </c>
      <c r="N81" s="52">
        <v>125</v>
      </c>
      <c r="O81" s="52">
        <f t="shared" si="6"/>
        <v>2193.5</v>
      </c>
      <c r="P81" s="54">
        <f t="shared" si="4"/>
        <v>32806.5</v>
      </c>
    </row>
    <row r="82" spans="1:16" ht="24" x14ac:dyDescent="0.2">
      <c r="A82" s="51">
        <v>81</v>
      </c>
      <c r="B82" s="37" t="s">
        <v>38</v>
      </c>
      <c r="C82" s="37" t="s">
        <v>174</v>
      </c>
      <c r="D82" s="37" t="s">
        <v>256</v>
      </c>
      <c r="E82" s="37" t="s">
        <v>49</v>
      </c>
      <c r="F82" s="38" t="s">
        <v>222</v>
      </c>
      <c r="G82" s="37" t="s">
        <v>329</v>
      </c>
      <c r="H82" s="52">
        <v>110000</v>
      </c>
      <c r="I82" s="53">
        <v>0</v>
      </c>
      <c r="J82" s="52">
        <v>110000</v>
      </c>
      <c r="K82" s="52">
        <f t="shared" si="5"/>
        <v>3157</v>
      </c>
      <c r="L82" s="52">
        <v>14457.62</v>
      </c>
      <c r="M82" s="52">
        <f t="shared" si="7"/>
        <v>3344</v>
      </c>
      <c r="N82" s="52">
        <v>125</v>
      </c>
      <c r="O82" s="52">
        <f t="shared" si="6"/>
        <v>21083.620000000003</v>
      </c>
      <c r="P82" s="54">
        <f t="shared" si="4"/>
        <v>88916.38</v>
      </c>
    </row>
    <row r="83" spans="1:16" ht="24" x14ac:dyDescent="0.2">
      <c r="A83" s="51">
        <v>82</v>
      </c>
      <c r="B83" s="37" t="s">
        <v>63</v>
      </c>
      <c r="C83" s="37" t="s">
        <v>174</v>
      </c>
      <c r="D83" s="37" t="s">
        <v>250</v>
      </c>
      <c r="E83" s="37" t="s">
        <v>49</v>
      </c>
      <c r="F83" s="38" t="s">
        <v>223</v>
      </c>
      <c r="G83" s="37" t="s">
        <v>329</v>
      </c>
      <c r="H83" s="52">
        <v>65000</v>
      </c>
      <c r="I83" s="53">
        <v>0</v>
      </c>
      <c r="J83" s="52">
        <v>65000</v>
      </c>
      <c r="K83" s="52">
        <f t="shared" si="5"/>
        <v>1865.5</v>
      </c>
      <c r="L83" s="52">
        <v>4157.55</v>
      </c>
      <c r="M83" s="52">
        <f t="shared" si="7"/>
        <v>1976</v>
      </c>
      <c r="N83" s="52">
        <v>1475.12</v>
      </c>
      <c r="O83" s="52">
        <f t="shared" si="6"/>
        <v>9474.17</v>
      </c>
      <c r="P83" s="54">
        <f t="shared" si="4"/>
        <v>55525.83</v>
      </c>
    </row>
    <row r="84" spans="1:16" ht="24" x14ac:dyDescent="0.2">
      <c r="A84" s="51">
        <v>83</v>
      </c>
      <c r="B84" s="37" t="s">
        <v>189</v>
      </c>
      <c r="C84" s="37" t="s">
        <v>174</v>
      </c>
      <c r="D84" s="37" t="s">
        <v>250</v>
      </c>
      <c r="E84" s="37" t="s">
        <v>49</v>
      </c>
      <c r="F84" s="38" t="s">
        <v>222</v>
      </c>
      <c r="G84" s="37" t="s">
        <v>329</v>
      </c>
      <c r="H84" s="52">
        <v>35000</v>
      </c>
      <c r="I84" s="53">
        <v>0</v>
      </c>
      <c r="J84" s="52">
        <v>35000</v>
      </c>
      <c r="K84" s="52">
        <f t="shared" si="5"/>
        <v>1004.5</v>
      </c>
      <c r="L84" s="52">
        <v>0</v>
      </c>
      <c r="M84" s="52">
        <f t="shared" si="7"/>
        <v>1064</v>
      </c>
      <c r="N84" s="52">
        <v>3125</v>
      </c>
      <c r="O84" s="52">
        <f t="shared" si="6"/>
        <v>5193.5</v>
      </c>
      <c r="P84" s="54">
        <f t="shared" si="4"/>
        <v>29806.5</v>
      </c>
    </row>
    <row r="85" spans="1:16" ht="24" x14ac:dyDescent="0.2">
      <c r="A85" s="51">
        <v>84</v>
      </c>
      <c r="B85" s="37" t="s">
        <v>240</v>
      </c>
      <c r="C85" s="37" t="s">
        <v>174</v>
      </c>
      <c r="D85" s="37" t="s">
        <v>241</v>
      </c>
      <c r="E85" s="37" t="s">
        <v>49</v>
      </c>
      <c r="F85" s="38" t="s">
        <v>222</v>
      </c>
      <c r="G85" s="37" t="s">
        <v>329</v>
      </c>
      <c r="H85" s="52">
        <v>35000</v>
      </c>
      <c r="I85" s="53">
        <v>0</v>
      </c>
      <c r="J85" s="52">
        <v>35000</v>
      </c>
      <c r="K85" s="52">
        <f t="shared" si="5"/>
        <v>1004.5</v>
      </c>
      <c r="L85" s="52">
        <v>0</v>
      </c>
      <c r="M85" s="52">
        <f t="shared" si="7"/>
        <v>1064</v>
      </c>
      <c r="N85" s="52">
        <v>125</v>
      </c>
      <c r="O85" s="52">
        <f t="shared" si="6"/>
        <v>2193.5</v>
      </c>
      <c r="P85" s="54">
        <f t="shared" si="4"/>
        <v>32806.5</v>
      </c>
    </row>
    <row r="86" spans="1:16" x14ac:dyDescent="0.2">
      <c r="A86" s="51">
        <v>85</v>
      </c>
      <c r="B86" s="37" t="s">
        <v>19</v>
      </c>
      <c r="C86" s="37" t="s">
        <v>226</v>
      </c>
      <c r="D86" s="37" t="s">
        <v>66</v>
      </c>
      <c r="E86" s="37" t="s">
        <v>48</v>
      </c>
      <c r="F86" s="38" t="s">
        <v>223</v>
      </c>
      <c r="G86" s="37" t="s">
        <v>329</v>
      </c>
      <c r="H86" s="52">
        <v>150000</v>
      </c>
      <c r="I86" s="53">
        <v>0</v>
      </c>
      <c r="J86" s="52">
        <v>150000</v>
      </c>
      <c r="K86" s="52">
        <f t="shared" si="5"/>
        <v>4305</v>
      </c>
      <c r="L86" s="52">
        <v>23529.09</v>
      </c>
      <c r="M86" s="52">
        <v>4560</v>
      </c>
      <c r="N86" s="52">
        <v>1475.12</v>
      </c>
      <c r="O86" s="52">
        <f t="shared" si="6"/>
        <v>33869.21</v>
      </c>
      <c r="P86" s="54">
        <f t="shared" si="4"/>
        <v>116130.79000000001</v>
      </c>
    </row>
    <row r="87" spans="1:16" ht="24" x14ac:dyDescent="0.2">
      <c r="A87" s="51">
        <v>86</v>
      </c>
      <c r="B87" s="37" t="s">
        <v>87</v>
      </c>
      <c r="C87" s="37" t="s">
        <v>226</v>
      </c>
      <c r="D87" s="37" t="s">
        <v>22</v>
      </c>
      <c r="E87" s="37" t="s">
        <v>49</v>
      </c>
      <c r="F87" s="38" t="s">
        <v>222</v>
      </c>
      <c r="G87" s="37" t="s">
        <v>329</v>
      </c>
      <c r="H87" s="52">
        <v>75000</v>
      </c>
      <c r="I87" s="53">
        <v>0</v>
      </c>
      <c r="J87" s="52">
        <v>75000</v>
      </c>
      <c r="K87" s="52">
        <f t="shared" si="5"/>
        <v>2152.5</v>
      </c>
      <c r="L87" s="52">
        <v>6309.38</v>
      </c>
      <c r="M87" s="52">
        <f t="shared" ref="M87:M95" si="8">H87*0.0304</f>
        <v>2280</v>
      </c>
      <c r="N87" s="52">
        <v>125</v>
      </c>
      <c r="O87" s="52">
        <f t="shared" si="6"/>
        <v>10866.880000000001</v>
      </c>
      <c r="P87" s="54">
        <f t="shared" si="4"/>
        <v>64133.119999999995</v>
      </c>
    </row>
    <row r="88" spans="1:16" x14ac:dyDescent="0.2">
      <c r="A88" s="51">
        <v>87</v>
      </c>
      <c r="B88" s="37" t="s">
        <v>104</v>
      </c>
      <c r="C88" s="37" t="s">
        <v>226</v>
      </c>
      <c r="D88" s="37" t="s">
        <v>13</v>
      </c>
      <c r="E88" s="37" t="s">
        <v>49</v>
      </c>
      <c r="F88" s="38" t="s">
        <v>222</v>
      </c>
      <c r="G88" s="37" t="s">
        <v>329</v>
      </c>
      <c r="H88" s="52">
        <v>30000</v>
      </c>
      <c r="I88" s="53">
        <v>0</v>
      </c>
      <c r="J88" s="52">
        <v>30000</v>
      </c>
      <c r="K88" s="52">
        <f t="shared" si="5"/>
        <v>861</v>
      </c>
      <c r="L88" s="52">
        <v>0</v>
      </c>
      <c r="M88" s="52">
        <f t="shared" si="8"/>
        <v>912</v>
      </c>
      <c r="N88" s="52">
        <v>1475.12</v>
      </c>
      <c r="O88" s="52">
        <f t="shared" si="6"/>
        <v>3248.12</v>
      </c>
      <c r="P88" s="54">
        <f t="shared" si="4"/>
        <v>26751.88</v>
      </c>
    </row>
    <row r="89" spans="1:16" ht="24" x14ac:dyDescent="0.2">
      <c r="A89" s="51">
        <v>88</v>
      </c>
      <c r="B89" s="37" t="s">
        <v>101</v>
      </c>
      <c r="C89" s="37" t="s">
        <v>226</v>
      </c>
      <c r="D89" s="37" t="s">
        <v>13</v>
      </c>
      <c r="E89" s="37" t="s">
        <v>49</v>
      </c>
      <c r="F89" s="38" t="s">
        <v>223</v>
      </c>
      <c r="G89" s="37" t="s">
        <v>329</v>
      </c>
      <c r="H89" s="52">
        <v>35000</v>
      </c>
      <c r="I89" s="53">
        <v>0</v>
      </c>
      <c r="J89" s="52">
        <v>35000</v>
      </c>
      <c r="K89" s="52">
        <f t="shared" si="5"/>
        <v>1004.5</v>
      </c>
      <c r="L89" s="52">
        <v>0</v>
      </c>
      <c r="M89" s="52">
        <f t="shared" si="8"/>
        <v>1064</v>
      </c>
      <c r="N89" s="52">
        <v>125</v>
      </c>
      <c r="O89" s="52">
        <f t="shared" si="6"/>
        <v>2193.5</v>
      </c>
      <c r="P89" s="54">
        <f t="shared" si="4"/>
        <v>32806.5</v>
      </c>
    </row>
    <row r="90" spans="1:16" ht="24" x14ac:dyDescent="0.2">
      <c r="A90" s="51">
        <v>89</v>
      </c>
      <c r="B90" s="37" t="s">
        <v>15</v>
      </c>
      <c r="C90" s="37" t="s">
        <v>226</v>
      </c>
      <c r="D90" s="37" t="s">
        <v>16</v>
      </c>
      <c r="E90" s="37" t="s">
        <v>48</v>
      </c>
      <c r="F90" s="38" t="s">
        <v>222</v>
      </c>
      <c r="G90" s="37" t="s">
        <v>329</v>
      </c>
      <c r="H90" s="52">
        <v>45000</v>
      </c>
      <c r="I90" s="53">
        <v>0</v>
      </c>
      <c r="J90" s="52">
        <v>45000</v>
      </c>
      <c r="K90" s="52">
        <f t="shared" si="5"/>
        <v>1291.5</v>
      </c>
      <c r="L90" s="52">
        <v>1148.33</v>
      </c>
      <c r="M90" s="52">
        <f t="shared" si="8"/>
        <v>1368</v>
      </c>
      <c r="N90" s="52">
        <v>125</v>
      </c>
      <c r="O90" s="52">
        <f t="shared" si="6"/>
        <v>3932.83</v>
      </c>
      <c r="P90" s="54">
        <f t="shared" si="4"/>
        <v>41067.17</v>
      </c>
    </row>
    <row r="91" spans="1:16" ht="24" x14ac:dyDescent="0.2">
      <c r="A91" s="51">
        <v>90</v>
      </c>
      <c r="B91" s="37" t="s">
        <v>21</v>
      </c>
      <c r="C91" s="37" t="s">
        <v>226</v>
      </c>
      <c r="D91" s="37" t="s">
        <v>10</v>
      </c>
      <c r="E91" s="37" t="s">
        <v>51</v>
      </c>
      <c r="F91" s="38" t="s">
        <v>223</v>
      </c>
      <c r="G91" s="37" t="s">
        <v>329</v>
      </c>
      <c r="H91" s="52">
        <v>22000</v>
      </c>
      <c r="I91" s="53">
        <v>0</v>
      </c>
      <c r="J91" s="52">
        <v>22000</v>
      </c>
      <c r="K91" s="52">
        <f t="shared" si="5"/>
        <v>631.4</v>
      </c>
      <c r="L91" s="53">
        <v>0</v>
      </c>
      <c r="M91" s="52">
        <f t="shared" si="8"/>
        <v>668.8</v>
      </c>
      <c r="N91" s="52">
        <v>125</v>
      </c>
      <c r="O91" s="52">
        <f t="shared" si="6"/>
        <v>1425.1999999999998</v>
      </c>
      <c r="P91" s="54">
        <f t="shared" si="4"/>
        <v>20574.8</v>
      </c>
    </row>
    <row r="92" spans="1:16" ht="24" x14ac:dyDescent="0.2">
      <c r="A92" s="51">
        <v>91</v>
      </c>
      <c r="B92" s="37" t="s">
        <v>18</v>
      </c>
      <c r="C92" s="37" t="s">
        <v>226</v>
      </c>
      <c r="D92" s="37" t="s">
        <v>17</v>
      </c>
      <c r="E92" s="37" t="s">
        <v>51</v>
      </c>
      <c r="F92" s="38" t="s">
        <v>222</v>
      </c>
      <c r="G92" s="37" t="s">
        <v>329</v>
      </c>
      <c r="H92" s="52">
        <v>16500</v>
      </c>
      <c r="I92" s="53">
        <v>0</v>
      </c>
      <c r="J92" s="52">
        <v>16500</v>
      </c>
      <c r="K92" s="52">
        <f t="shared" si="5"/>
        <v>473.55</v>
      </c>
      <c r="L92" s="53">
        <v>0</v>
      </c>
      <c r="M92" s="52">
        <f t="shared" si="8"/>
        <v>501.6</v>
      </c>
      <c r="N92" s="52">
        <v>125</v>
      </c>
      <c r="O92" s="52">
        <f t="shared" si="6"/>
        <v>1100.1500000000001</v>
      </c>
      <c r="P92" s="54">
        <f t="shared" si="4"/>
        <v>15399.85</v>
      </c>
    </row>
    <row r="93" spans="1:16" ht="24" x14ac:dyDescent="0.2">
      <c r="A93" s="51">
        <v>92</v>
      </c>
      <c r="B93" s="37" t="s">
        <v>196</v>
      </c>
      <c r="C93" s="37" t="s">
        <v>184</v>
      </c>
      <c r="D93" s="37" t="s">
        <v>32</v>
      </c>
      <c r="E93" s="37" t="s">
        <v>59</v>
      </c>
      <c r="F93" s="38" t="s">
        <v>223</v>
      </c>
      <c r="G93" s="37" t="s">
        <v>329</v>
      </c>
      <c r="H93" s="52">
        <v>70000</v>
      </c>
      <c r="I93" s="53">
        <v>0</v>
      </c>
      <c r="J93" s="52">
        <v>70000</v>
      </c>
      <c r="K93" s="52">
        <f t="shared" si="5"/>
        <v>2009</v>
      </c>
      <c r="L93" s="52">
        <v>5368.48</v>
      </c>
      <c r="M93" s="52">
        <f t="shared" si="8"/>
        <v>2128</v>
      </c>
      <c r="N93" s="52">
        <v>25</v>
      </c>
      <c r="O93" s="52">
        <f t="shared" si="6"/>
        <v>9530.48</v>
      </c>
      <c r="P93" s="54">
        <f t="shared" si="4"/>
        <v>60469.520000000004</v>
      </c>
    </row>
    <row r="94" spans="1:16" x14ac:dyDescent="0.2">
      <c r="A94" s="51">
        <v>93</v>
      </c>
      <c r="B94" s="37" t="s">
        <v>182</v>
      </c>
      <c r="C94" s="37" t="s">
        <v>184</v>
      </c>
      <c r="D94" s="37" t="s">
        <v>13</v>
      </c>
      <c r="E94" s="37" t="s">
        <v>49</v>
      </c>
      <c r="F94" s="38" t="s">
        <v>222</v>
      </c>
      <c r="G94" s="37" t="s">
        <v>329</v>
      </c>
      <c r="H94" s="52">
        <v>35000</v>
      </c>
      <c r="I94" s="53">
        <v>0</v>
      </c>
      <c r="J94" s="52">
        <v>35000</v>
      </c>
      <c r="K94" s="52">
        <f t="shared" si="5"/>
        <v>1004.5</v>
      </c>
      <c r="L94" s="53">
        <v>0</v>
      </c>
      <c r="M94" s="52">
        <f t="shared" si="8"/>
        <v>1064</v>
      </c>
      <c r="N94" s="52">
        <v>25</v>
      </c>
      <c r="O94" s="52">
        <f t="shared" si="6"/>
        <v>2093.5</v>
      </c>
      <c r="P94" s="54">
        <f t="shared" si="4"/>
        <v>32906.5</v>
      </c>
    </row>
    <row r="95" spans="1:16" x14ac:dyDescent="0.2">
      <c r="A95" s="51">
        <v>94</v>
      </c>
      <c r="B95" s="55" t="s">
        <v>183</v>
      </c>
      <c r="C95" s="37" t="s">
        <v>184</v>
      </c>
      <c r="D95" s="37" t="s">
        <v>13</v>
      </c>
      <c r="E95" s="37" t="s">
        <v>49</v>
      </c>
      <c r="F95" s="38" t="s">
        <v>222</v>
      </c>
      <c r="G95" s="37" t="s">
        <v>329</v>
      </c>
      <c r="H95" s="52">
        <v>30000</v>
      </c>
      <c r="I95" s="53">
        <v>0</v>
      </c>
      <c r="J95" s="52">
        <v>30000</v>
      </c>
      <c r="K95" s="52">
        <f t="shared" si="5"/>
        <v>861</v>
      </c>
      <c r="L95" s="53">
        <v>0</v>
      </c>
      <c r="M95" s="52">
        <f t="shared" si="8"/>
        <v>912</v>
      </c>
      <c r="N95" s="52">
        <v>25</v>
      </c>
      <c r="O95" s="52">
        <f t="shared" si="6"/>
        <v>1798</v>
      </c>
      <c r="P95" s="54">
        <f t="shared" si="4"/>
        <v>28202</v>
      </c>
    </row>
    <row r="96" spans="1:16" ht="25.5" x14ac:dyDescent="0.2">
      <c r="A96" s="51">
        <v>95</v>
      </c>
      <c r="B96" s="56" t="s">
        <v>275</v>
      </c>
      <c r="C96" s="37" t="s">
        <v>81</v>
      </c>
      <c r="D96" s="37" t="s">
        <v>82</v>
      </c>
      <c r="E96" s="37" t="s">
        <v>83</v>
      </c>
      <c r="F96" s="38" t="s">
        <v>223</v>
      </c>
      <c r="G96" s="37" t="s">
        <v>331</v>
      </c>
      <c r="H96" s="38">
        <v>11500</v>
      </c>
      <c r="I96" s="52">
        <v>0</v>
      </c>
      <c r="J96" s="53">
        <v>11500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4">
        <v>11500</v>
      </c>
    </row>
    <row r="97" spans="1:16" ht="25.5" x14ac:dyDescent="0.2">
      <c r="A97" s="51">
        <v>96</v>
      </c>
      <c r="B97" s="56" t="s">
        <v>276</v>
      </c>
      <c r="C97" s="37" t="s">
        <v>81</v>
      </c>
      <c r="D97" s="37" t="s">
        <v>82</v>
      </c>
      <c r="E97" s="37" t="s">
        <v>83</v>
      </c>
      <c r="F97" s="38" t="s">
        <v>222</v>
      </c>
      <c r="G97" s="37" t="s">
        <v>331</v>
      </c>
      <c r="H97" s="38">
        <v>11500</v>
      </c>
      <c r="I97" s="52">
        <v>0</v>
      </c>
      <c r="J97" s="53">
        <v>11500</v>
      </c>
      <c r="K97" s="52">
        <v>0</v>
      </c>
      <c r="L97" s="52">
        <v>0</v>
      </c>
      <c r="M97" s="53">
        <v>0</v>
      </c>
      <c r="N97" s="52">
        <v>0</v>
      </c>
      <c r="O97" s="52">
        <v>0</v>
      </c>
      <c r="P97" s="54">
        <v>11500</v>
      </c>
    </row>
    <row r="98" spans="1:16" ht="24" x14ac:dyDescent="0.2">
      <c r="A98" s="51">
        <v>97</v>
      </c>
      <c r="B98" s="56" t="s">
        <v>277</v>
      </c>
      <c r="C98" s="37" t="s">
        <v>81</v>
      </c>
      <c r="D98" s="37" t="s">
        <v>82</v>
      </c>
      <c r="E98" s="37" t="s">
        <v>83</v>
      </c>
      <c r="F98" s="38" t="s">
        <v>223</v>
      </c>
      <c r="G98" s="37" t="s">
        <v>331</v>
      </c>
      <c r="H98" s="38">
        <v>11500</v>
      </c>
      <c r="I98" s="52">
        <v>0</v>
      </c>
      <c r="J98" s="53">
        <v>11500</v>
      </c>
      <c r="K98" s="52">
        <v>0</v>
      </c>
      <c r="L98" s="52">
        <v>0</v>
      </c>
      <c r="M98" s="53">
        <v>0</v>
      </c>
      <c r="N98" s="52">
        <v>0</v>
      </c>
      <c r="O98" s="52">
        <v>0</v>
      </c>
      <c r="P98" s="54">
        <v>11500</v>
      </c>
    </row>
    <row r="99" spans="1:16" ht="25.5" x14ac:dyDescent="0.2">
      <c r="A99" s="51">
        <v>98</v>
      </c>
      <c r="B99" s="56" t="s">
        <v>278</v>
      </c>
      <c r="C99" s="37" t="s">
        <v>81</v>
      </c>
      <c r="D99" s="37" t="s">
        <v>82</v>
      </c>
      <c r="E99" s="37" t="s">
        <v>83</v>
      </c>
      <c r="F99" s="38" t="s">
        <v>223</v>
      </c>
      <c r="G99" s="37" t="s">
        <v>331</v>
      </c>
      <c r="H99" s="38">
        <v>25000</v>
      </c>
      <c r="I99" s="52">
        <v>0</v>
      </c>
      <c r="J99" s="53">
        <v>25000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4">
        <v>25000</v>
      </c>
    </row>
    <row r="100" spans="1:16" ht="24" x14ac:dyDescent="0.2">
      <c r="A100" s="51">
        <v>99</v>
      </c>
      <c r="B100" s="56" t="s">
        <v>279</v>
      </c>
      <c r="C100" s="37" t="s">
        <v>81</v>
      </c>
      <c r="D100" s="37" t="s">
        <v>82</v>
      </c>
      <c r="E100" s="37" t="s">
        <v>83</v>
      </c>
      <c r="F100" s="38" t="s">
        <v>223</v>
      </c>
      <c r="G100" s="37" t="s">
        <v>331</v>
      </c>
      <c r="H100" s="38">
        <v>30000</v>
      </c>
      <c r="I100" s="52">
        <v>0</v>
      </c>
      <c r="J100" s="53">
        <v>30000</v>
      </c>
      <c r="K100" s="52">
        <v>0</v>
      </c>
      <c r="L100" s="52">
        <v>0</v>
      </c>
      <c r="M100" s="53">
        <v>0</v>
      </c>
      <c r="N100" s="52">
        <v>0</v>
      </c>
      <c r="O100" s="52">
        <v>0</v>
      </c>
      <c r="P100" s="54">
        <v>30000</v>
      </c>
    </row>
    <row r="101" spans="1:16" ht="25.5" x14ac:dyDescent="0.2">
      <c r="A101" s="51">
        <v>100</v>
      </c>
      <c r="B101" s="56" t="s">
        <v>280</v>
      </c>
      <c r="C101" s="37" t="s">
        <v>81</v>
      </c>
      <c r="D101" s="37" t="s">
        <v>82</v>
      </c>
      <c r="E101" s="37" t="s">
        <v>83</v>
      </c>
      <c r="F101" s="38" t="s">
        <v>222</v>
      </c>
      <c r="G101" s="37" t="s">
        <v>331</v>
      </c>
      <c r="H101" s="38">
        <v>11500</v>
      </c>
      <c r="I101" s="52">
        <v>0</v>
      </c>
      <c r="J101" s="53">
        <v>11500</v>
      </c>
      <c r="K101" s="52">
        <v>0</v>
      </c>
      <c r="L101" s="52">
        <v>0</v>
      </c>
      <c r="M101" s="53">
        <v>0</v>
      </c>
      <c r="N101" s="52">
        <v>0</v>
      </c>
      <c r="O101" s="52">
        <v>0</v>
      </c>
      <c r="P101" s="54">
        <v>11500</v>
      </c>
    </row>
    <row r="102" spans="1:16" ht="25.5" x14ac:dyDescent="0.2">
      <c r="A102" s="51">
        <v>101</v>
      </c>
      <c r="B102" s="56" t="s">
        <v>281</v>
      </c>
      <c r="C102" s="37" t="s">
        <v>81</v>
      </c>
      <c r="D102" s="37" t="s">
        <v>82</v>
      </c>
      <c r="E102" s="37" t="s">
        <v>83</v>
      </c>
      <c r="F102" s="38" t="s">
        <v>223</v>
      </c>
      <c r="G102" s="37" t="s">
        <v>331</v>
      </c>
      <c r="H102" s="38">
        <v>11500</v>
      </c>
      <c r="I102" s="52">
        <v>0</v>
      </c>
      <c r="J102" s="53">
        <v>11500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4">
        <v>11500</v>
      </c>
    </row>
    <row r="103" spans="1:16" ht="25.5" x14ac:dyDescent="0.2">
      <c r="A103" s="51">
        <v>102</v>
      </c>
      <c r="B103" s="56" t="s">
        <v>282</v>
      </c>
      <c r="C103" s="37" t="s">
        <v>81</v>
      </c>
      <c r="D103" s="37" t="s">
        <v>82</v>
      </c>
      <c r="E103" s="37" t="s">
        <v>83</v>
      </c>
      <c r="F103" s="38" t="s">
        <v>222</v>
      </c>
      <c r="G103" s="37" t="s">
        <v>331</v>
      </c>
      <c r="H103" s="38">
        <v>11500</v>
      </c>
      <c r="I103" s="52">
        <v>0</v>
      </c>
      <c r="J103" s="53">
        <v>11500</v>
      </c>
      <c r="K103" s="52">
        <v>0</v>
      </c>
      <c r="L103" s="52">
        <v>0</v>
      </c>
      <c r="M103" s="53">
        <v>0</v>
      </c>
      <c r="N103" s="52">
        <v>0</v>
      </c>
      <c r="O103" s="52">
        <v>0</v>
      </c>
      <c r="P103" s="54">
        <v>11500</v>
      </c>
    </row>
    <row r="104" spans="1:16" ht="24" x14ac:dyDescent="0.2">
      <c r="A104" s="51">
        <v>103</v>
      </c>
      <c r="B104" s="56" t="s">
        <v>119</v>
      </c>
      <c r="C104" s="37" t="s">
        <v>191</v>
      </c>
      <c r="D104" s="37" t="s">
        <v>161</v>
      </c>
      <c r="E104" s="37" t="s">
        <v>118</v>
      </c>
      <c r="F104" s="38" t="s">
        <v>223</v>
      </c>
      <c r="G104" s="37" t="s">
        <v>332</v>
      </c>
      <c r="H104" s="38">
        <v>150000</v>
      </c>
      <c r="I104" s="52">
        <v>0</v>
      </c>
      <c r="J104" s="53">
        <v>150000</v>
      </c>
      <c r="K104" s="52">
        <v>4305</v>
      </c>
      <c r="L104" s="52">
        <v>23866.62</v>
      </c>
      <c r="M104" s="52">
        <v>4560</v>
      </c>
      <c r="N104" s="52">
        <v>0</v>
      </c>
      <c r="O104" s="52">
        <v>32731.62</v>
      </c>
      <c r="P104" s="54">
        <v>117268.38</v>
      </c>
    </row>
    <row r="105" spans="1:16" ht="25.5" x14ac:dyDescent="0.2">
      <c r="A105" s="51">
        <v>104</v>
      </c>
      <c r="B105" s="56" t="s">
        <v>125</v>
      </c>
      <c r="C105" s="37" t="s">
        <v>191</v>
      </c>
      <c r="D105" s="37" t="s">
        <v>126</v>
      </c>
      <c r="E105" s="37" t="s">
        <v>118</v>
      </c>
      <c r="F105" s="38" t="s">
        <v>223</v>
      </c>
      <c r="G105" s="37" t="s">
        <v>332</v>
      </c>
      <c r="H105" s="38">
        <v>70000</v>
      </c>
      <c r="I105" s="52">
        <v>0</v>
      </c>
      <c r="J105" s="53">
        <v>70000</v>
      </c>
      <c r="K105" s="52">
        <v>2009</v>
      </c>
      <c r="L105" s="52">
        <v>5368.48</v>
      </c>
      <c r="M105" s="53">
        <v>2128</v>
      </c>
      <c r="N105" s="52">
        <v>0</v>
      </c>
      <c r="O105" s="52">
        <v>9505.48</v>
      </c>
      <c r="P105" s="54">
        <v>60494.520000000004</v>
      </c>
    </row>
    <row r="106" spans="1:16" ht="25.5" x14ac:dyDescent="0.2">
      <c r="A106" s="51">
        <v>105</v>
      </c>
      <c r="B106" s="56" t="s">
        <v>135</v>
      </c>
      <c r="C106" s="37" t="s">
        <v>191</v>
      </c>
      <c r="D106" s="37" t="s">
        <v>128</v>
      </c>
      <c r="E106" s="37" t="s">
        <v>118</v>
      </c>
      <c r="F106" s="38" t="s">
        <v>222</v>
      </c>
      <c r="G106" s="37" t="s">
        <v>332</v>
      </c>
      <c r="H106" s="38">
        <v>70000</v>
      </c>
      <c r="I106" s="52">
        <v>0</v>
      </c>
      <c r="J106" s="53">
        <v>70000</v>
      </c>
      <c r="K106" s="52">
        <v>2009</v>
      </c>
      <c r="L106" s="52">
        <v>4828.43</v>
      </c>
      <c r="M106" s="53">
        <v>2128</v>
      </c>
      <c r="N106" s="52">
        <v>2700.24</v>
      </c>
      <c r="O106" s="52">
        <v>11665.67</v>
      </c>
      <c r="P106" s="54">
        <v>58334.33</v>
      </c>
    </row>
    <row r="107" spans="1:16" ht="24" x14ac:dyDescent="0.2">
      <c r="A107" s="51">
        <v>106</v>
      </c>
      <c r="B107" s="56" t="s">
        <v>153</v>
      </c>
      <c r="C107" s="37" t="s">
        <v>175</v>
      </c>
      <c r="D107" s="37" t="s">
        <v>58</v>
      </c>
      <c r="E107" s="37" t="s">
        <v>118</v>
      </c>
      <c r="F107" s="38" t="s">
        <v>223</v>
      </c>
      <c r="G107" s="37" t="s">
        <v>332</v>
      </c>
      <c r="H107" s="38">
        <v>80000</v>
      </c>
      <c r="I107" s="52">
        <v>0</v>
      </c>
      <c r="J107" s="53">
        <v>80000</v>
      </c>
      <c r="K107" s="52">
        <v>2296</v>
      </c>
      <c r="L107" s="52">
        <v>7400.87</v>
      </c>
      <c r="M107" s="52">
        <v>2432</v>
      </c>
      <c r="N107" s="52">
        <v>0</v>
      </c>
      <c r="O107" s="52">
        <v>12128.869999999999</v>
      </c>
      <c r="P107" s="54">
        <v>67871.13</v>
      </c>
    </row>
    <row r="108" spans="1:16" ht="25.5" x14ac:dyDescent="0.2">
      <c r="A108" s="51">
        <v>107</v>
      </c>
      <c r="B108" s="56" t="s">
        <v>242</v>
      </c>
      <c r="C108" s="37" t="s">
        <v>175</v>
      </c>
      <c r="D108" s="37" t="s">
        <v>243</v>
      </c>
      <c r="E108" s="37" t="s">
        <v>118</v>
      </c>
      <c r="F108" s="38" t="s">
        <v>222</v>
      </c>
      <c r="G108" s="37" t="s">
        <v>332</v>
      </c>
      <c r="H108" s="38">
        <v>45000</v>
      </c>
      <c r="I108" s="52">
        <v>0</v>
      </c>
      <c r="J108" s="53">
        <v>45000</v>
      </c>
      <c r="K108" s="52">
        <v>1291.5</v>
      </c>
      <c r="L108" s="52">
        <v>1148.33</v>
      </c>
      <c r="M108" s="53">
        <v>1368</v>
      </c>
      <c r="N108" s="52">
        <v>0</v>
      </c>
      <c r="O108" s="52">
        <v>3807.83</v>
      </c>
      <c r="P108" s="54">
        <v>41192.17</v>
      </c>
    </row>
    <row r="109" spans="1:16" ht="25.5" x14ac:dyDescent="0.2">
      <c r="A109" s="51">
        <v>108</v>
      </c>
      <c r="B109" s="56" t="s">
        <v>150</v>
      </c>
      <c r="C109" s="37" t="s">
        <v>177</v>
      </c>
      <c r="D109" s="37" t="s">
        <v>8</v>
      </c>
      <c r="E109" s="37" t="s">
        <v>118</v>
      </c>
      <c r="F109" s="38" t="s">
        <v>222</v>
      </c>
      <c r="G109" s="37" t="s">
        <v>332</v>
      </c>
      <c r="H109" s="38">
        <v>50000</v>
      </c>
      <c r="I109" s="52">
        <v>0</v>
      </c>
      <c r="J109" s="53">
        <v>50000</v>
      </c>
      <c r="K109" s="52">
        <v>1435</v>
      </c>
      <c r="L109" s="52">
        <v>1854</v>
      </c>
      <c r="M109" s="52">
        <v>1520</v>
      </c>
      <c r="N109" s="52">
        <v>0</v>
      </c>
      <c r="O109" s="52">
        <v>4809</v>
      </c>
      <c r="P109" s="54">
        <v>45191</v>
      </c>
    </row>
    <row r="110" spans="1:16" ht="24" x14ac:dyDescent="0.2">
      <c r="A110" s="51">
        <v>109</v>
      </c>
      <c r="B110" s="56" t="s">
        <v>140</v>
      </c>
      <c r="C110" s="37" t="s">
        <v>177</v>
      </c>
      <c r="D110" s="37" t="s">
        <v>8</v>
      </c>
      <c r="E110" s="37" t="s">
        <v>118</v>
      </c>
      <c r="F110" s="38" t="s">
        <v>222</v>
      </c>
      <c r="G110" s="37" t="s">
        <v>332</v>
      </c>
      <c r="H110" s="38">
        <v>50000</v>
      </c>
      <c r="I110" s="52">
        <v>0</v>
      </c>
      <c r="J110" s="53">
        <v>50000</v>
      </c>
      <c r="K110" s="52">
        <v>1435</v>
      </c>
      <c r="L110" s="52">
        <v>1448.96</v>
      </c>
      <c r="M110" s="53">
        <v>1520</v>
      </c>
      <c r="N110" s="52">
        <v>2800.24</v>
      </c>
      <c r="O110" s="52">
        <v>7204.2</v>
      </c>
      <c r="P110" s="54">
        <v>42795.8</v>
      </c>
    </row>
    <row r="111" spans="1:16" ht="25.5" x14ac:dyDescent="0.2">
      <c r="A111" s="51">
        <v>110</v>
      </c>
      <c r="B111" s="56" t="s">
        <v>244</v>
      </c>
      <c r="C111" s="37" t="s">
        <v>177</v>
      </c>
      <c r="D111" s="37" t="s">
        <v>8</v>
      </c>
      <c r="E111" s="37" t="s">
        <v>118</v>
      </c>
      <c r="F111" s="38" t="s">
        <v>222</v>
      </c>
      <c r="G111" s="37" t="s">
        <v>332</v>
      </c>
      <c r="H111" s="38">
        <v>50000</v>
      </c>
      <c r="I111" s="52">
        <v>0</v>
      </c>
      <c r="J111" s="53">
        <v>50000</v>
      </c>
      <c r="K111" s="52">
        <v>1435</v>
      </c>
      <c r="L111" s="52">
        <v>1854</v>
      </c>
      <c r="M111" s="53">
        <v>1520</v>
      </c>
      <c r="N111" s="52">
        <v>100</v>
      </c>
      <c r="O111" s="52">
        <v>4909</v>
      </c>
      <c r="P111" s="54">
        <v>45091</v>
      </c>
    </row>
    <row r="112" spans="1:16" ht="24" x14ac:dyDescent="0.2">
      <c r="A112" s="51">
        <v>111</v>
      </c>
      <c r="B112" s="56" t="s">
        <v>131</v>
      </c>
      <c r="C112" s="37" t="s">
        <v>176</v>
      </c>
      <c r="D112" s="37" t="s">
        <v>159</v>
      </c>
      <c r="E112" s="37" t="s">
        <v>118</v>
      </c>
      <c r="F112" s="38" t="s">
        <v>222</v>
      </c>
      <c r="G112" s="37" t="s">
        <v>332</v>
      </c>
      <c r="H112" s="38">
        <v>150000</v>
      </c>
      <c r="I112" s="52">
        <v>0</v>
      </c>
      <c r="J112" s="53">
        <v>150000</v>
      </c>
      <c r="K112" s="52">
        <v>4305</v>
      </c>
      <c r="L112" s="52">
        <v>23866.62</v>
      </c>
      <c r="M112" s="52">
        <v>4560</v>
      </c>
      <c r="N112" s="52">
        <v>0</v>
      </c>
      <c r="O112" s="52">
        <v>32731.62</v>
      </c>
      <c r="P112" s="54">
        <v>117268.38</v>
      </c>
    </row>
    <row r="113" spans="1:16" ht="25.5" x14ac:dyDescent="0.2">
      <c r="A113" s="51">
        <v>112</v>
      </c>
      <c r="B113" s="56" t="s">
        <v>154</v>
      </c>
      <c r="C113" s="37" t="s">
        <v>176</v>
      </c>
      <c r="D113" s="37" t="s">
        <v>155</v>
      </c>
      <c r="E113" s="37" t="s">
        <v>118</v>
      </c>
      <c r="F113" s="38" t="s">
        <v>222</v>
      </c>
      <c r="G113" s="37" t="s">
        <v>332</v>
      </c>
      <c r="H113" s="38">
        <v>45000</v>
      </c>
      <c r="I113" s="52">
        <v>0</v>
      </c>
      <c r="J113" s="53">
        <v>45000</v>
      </c>
      <c r="K113" s="52">
        <v>1291.5</v>
      </c>
      <c r="L113" s="52">
        <v>1148.33</v>
      </c>
      <c r="M113" s="53">
        <v>1368</v>
      </c>
      <c r="N113" s="52">
        <v>100</v>
      </c>
      <c r="O113" s="52">
        <v>3907.83</v>
      </c>
      <c r="P113" s="54">
        <v>41092.17</v>
      </c>
    </row>
    <row r="114" spans="1:16" ht="25.5" x14ac:dyDescent="0.2">
      <c r="A114" s="51">
        <v>113</v>
      </c>
      <c r="B114" s="56" t="s">
        <v>156</v>
      </c>
      <c r="C114" s="37" t="s">
        <v>176</v>
      </c>
      <c r="D114" s="37" t="s">
        <v>157</v>
      </c>
      <c r="E114" s="37" t="s">
        <v>118</v>
      </c>
      <c r="F114" s="38" t="s">
        <v>222</v>
      </c>
      <c r="G114" s="37" t="s">
        <v>332</v>
      </c>
      <c r="H114" s="38">
        <v>46000</v>
      </c>
      <c r="I114" s="52">
        <v>0</v>
      </c>
      <c r="J114" s="53">
        <v>46000</v>
      </c>
      <c r="K114" s="52">
        <v>1320.2</v>
      </c>
      <c r="L114" s="52">
        <v>1289.46</v>
      </c>
      <c r="M114" s="52">
        <v>1398.4</v>
      </c>
      <c r="N114" s="52">
        <v>0</v>
      </c>
      <c r="O114" s="52">
        <v>4008.06</v>
      </c>
      <c r="P114" s="54">
        <v>41991.94</v>
      </c>
    </row>
    <row r="115" spans="1:16" ht="25.5" x14ac:dyDescent="0.2">
      <c r="A115" s="51">
        <v>114</v>
      </c>
      <c r="B115" s="56" t="s">
        <v>202</v>
      </c>
      <c r="C115" s="37" t="s">
        <v>176</v>
      </c>
      <c r="D115" s="37" t="s">
        <v>215</v>
      </c>
      <c r="E115" s="37" t="s">
        <v>118</v>
      </c>
      <c r="F115" s="38" t="s">
        <v>223</v>
      </c>
      <c r="G115" s="37" t="s">
        <v>332</v>
      </c>
      <c r="H115" s="38">
        <v>36000</v>
      </c>
      <c r="I115" s="52">
        <v>0</v>
      </c>
      <c r="J115" s="53">
        <v>36000</v>
      </c>
      <c r="K115" s="52">
        <v>1033.2</v>
      </c>
      <c r="L115" s="52">
        <v>0</v>
      </c>
      <c r="M115" s="53">
        <v>1094.4000000000001</v>
      </c>
      <c r="N115" s="52">
        <v>100</v>
      </c>
      <c r="O115" s="52">
        <v>2227.6000000000004</v>
      </c>
      <c r="P115" s="54">
        <v>33772.400000000001</v>
      </c>
    </row>
    <row r="116" spans="1:16" ht="25.5" x14ac:dyDescent="0.2">
      <c r="A116" s="51">
        <v>115</v>
      </c>
      <c r="B116" s="56" t="s">
        <v>111</v>
      </c>
      <c r="C116" s="37" t="s">
        <v>225</v>
      </c>
      <c r="D116" s="37" t="s">
        <v>152</v>
      </c>
      <c r="E116" s="37" t="s">
        <v>118</v>
      </c>
      <c r="F116" s="38" t="s">
        <v>223</v>
      </c>
      <c r="G116" s="37" t="s">
        <v>332</v>
      </c>
      <c r="H116" s="38">
        <v>150000</v>
      </c>
      <c r="I116" s="52">
        <v>0</v>
      </c>
      <c r="J116" s="53">
        <v>150000</v>
      </c>
      <c r="K116" s="52">
        <v>4305</v>
      </c>
      <c r="L116" s="52">
        <v>23866.62</v>
      </c>
      <c r="M116" s="53">
        <v>4560</v>
      </c>
      <c r="N116" s="52">
        <v>0</v>
      </c>
      <c r="O116" s="52">
        <v>32731.62</v>
      </c>
      <c r="P116" s="54">
        <v>117268.38</v>
      </c>
    </row>
    <row r="117" spans="1:16" ht="25.5" x14ac:dyDescent="0.2">
      <c r="A117" s="51">
        <v>116</v>
      </c>
      <c r="B117" s="56" t="s">
        <v>227</v>
      </c>
      <c r="C117" s="37" t="s">
        <v>225</v>
      </c>
      <c r="D117" s="37" t="s">
        <v>228</v>
      </c>
      <c r="E117" s="37" t="s">
        <v>118</v>
      </c>
      <c r="F117" s="38" t="s">
        <v>222</v>
      </c>
      <c r="G117" s="37" t="s">
        <v>332</v>
      </c>
      <c r="H117" s="38">
        <v>100000</v>
      </c>
      <c r="I117" s="52">
        <v>0</v>
      </c>
      <c r="J117" s="53">
        <v>100000</v>
      </c>
      <c r="K117" s="52">
        <v>2870</v>
      </c>
      <c r="L117" s="52">
        <v>12105.37</v>
      </c>
      <c r="M117" s="52">
        <v>3040</v>
      </c>
      <c r="N117" s="52">
        <v>0</v>
      </c>
      <c r="O117" s="52">
        <v>18015.370000000003</v>
      </c>
      <c r="P117" s="54">
        <v>81984.63</v>
      </c>
    </row>
    <row r="118" spans="1:16" ht="25.5" x14ac:dyDescent="0.2">
      <c r="A118" s="51">
        <v>117</v>
      </c>
      <c r="B118" s="56" t="s">
        <v>245</v>
      </c>
      <c r="C118" s="37" t="s">
        <v>225</v>
      </c>
      <c r="D118" s="37" t="s">
        <v>246</v>
      </c>
      <c r="E118" s="37" t="s">
        <v>118</v>
      </c>
      <c r="F118" s="38" t="s">
        <v>223</v>
      </c>
      <c r="G118" s="37" t="s">
        <v>332</v>
      </c>
      <c r="H118" s="38">
        <v>80000</v>
      </c>
      <c r="I118" s="52">
        <v>0</v>
      </c>
      <c r="J118" s="53">
        <v>80000</v>
      </c>
      <c r="K118" s="52">
        <v>2296</v>
      </c>
      <c r="L118" s="52">
        <v>7063.34</v>
      </c>
      <c r="M118" s="53">
        <v>2432</v>
      </c>
      <c r="N118" s="52">
        <v>1350.12</v>
      </c>
      <c r="O118" s="52">
        <v>13141.46</v>
      </c>
      <c r="P118" s="54">
        <v>66858.540000000008</v>
      </c>
    </row>
    <row r="119" spans="1:16" ht="25.5" x14ac:dyDescent="0.2">
      <c r="A119" s="51">
        <v>118</v>
      </c>
      <c r="B119" s="56" t="s">
        <v>129</v>
      </c>
      <c r="C119" s="37" t="s">
        <v>225</v>
      </c>
      <c r="D119" s="37" t="s">
        <v>130</v>
      </c>
      <c r="E119" s="37" t="s">
        <v>118</v>
      </c>
      <c r="F119" s="38" t="s">
        <v>223</v>
      </c>
      <c r="G119" s="37" t="s">
        <v>332</v>
      </c>
      <c r="H119" s="38">
        <v>45000</v>
      </c>
      <c r="I119" s="52">
        <v>0</v>
      </c>
      <c r="J119" s="53">
        <v>45000</v>
      </c>
      <c r="K119" s="52">
        <v>1291.5</v>
      </c>
      <c r="L119" s="52">
        <v>1148.33</v>
      </c>
      <c r="M119" s="52">
        <v>1368</v>
      </c>
      <c r="N119" s="52">
        <v>0</v>
      </c>
      <c r="O119" s="52">
        <v>3807.83</v>
      </c>
      <c r="P119" s="54">
        <v>41192.17</v>
      </c>
    </row>
    <row r="120" spans="1:16" ht="25.5" x14ac:dyDescent="0.2">
      <c r="A120" s="51">
        <v>119</v>
      </c>
      <c r="B120" s="56" t="s">
        <v>247</v>
      </c>
      <c r="C120" s="37" t="s">
        <v>225</v>
      </c>
      <c r="D120" s="37" t="s">
        <v>248</v>
      </c>
      <c r="E120" s="37" t="s">
        <v>118</v>
      </c>
      <c r="F120" s="38" t="s">
        <v>223</v>
      </c>
      <c r="G120" s="37" t="s">
        <v>332</v>
      </c>
      <c r="H120" s="38">
        <v>45000</v>
      </c>
      <c r="I120" s="52">
        <v>0</v>
      </c>
      <c r="J120" s="53">
        <v>45000</v>
      </c>
      <c r="K120" s="52">
        <v>1291.5</v>
      </c>
      <c r="L120" s="52">
        <v>743.29</v>
      </c>
      <c r="M120" s="53">
        <v>1368</v>
      </c>
      <c r="N120" s="52">
        <v>2700.24</v>
      </c>
      <c r="O120" s="52">
        <v>6103.03</v>
      </c>
      <c r="P120" s="54">
        <v>38896.97</v>
      </c>
    </row>
    <row r="121" spans="1:16" ht="25.5" x14ac:dyDescent="0.2">
      <c r="A121" s="51">
        <v>120</v>
      </c>
      <c r="B121" s="56" t="s">
        <v>257</v>
      </c>
      <c r="C121" s="37" t="s">
        <v>225</v>
      </c>
      <c r="D121" s="37" t="s">
        <v>260</v>
      </c>
      <c r="E121" s="37" t="s">
        <v>118</v>
      </c>
      <c r="F121" s="38" t="s">
        <v>223</v>
      </c>
      <c r="G121" s="37" t="s">
        <v>332</v>
      </c>
      <c r="H121" s="38">
        <v>70000</v>
      </c>
      <c r="I121" s="52">
        <v>0</v>
      </c>
      <c r="J121" s="53">
        <v>70000</v>
      </c>
      <c r="K121" s="52">
        <v>2009</v>
      </c>
      <c r="L121" s="52">
        <v>5368.48</v>
      </c>
      <c r="M121" s="53">
        <v>2128</v>
      </c>
      <c r="N121" s="52">
        <v>0</v>
      </c>
      <c r="O121" s="52">
        <v>9505.48</v>
      </c>
      <c r="P121" s="54">
        <v>60494.520000000004</v>
      </c>
    </row>
    <row r="122" spans="1:16" ht="24" x14ac:dyDescent="0.2">
      <c r="A122" s="51">
        <v>121</v>
      </c>
      <c r="B122" s="56" t="s">
        <v>120</v>
      </c>
      <c r="C122" s="37" t="s">
        <v>190</v>
      </c>
      <c r="D122" s="37" t="s">
        <v>162</v>
      </c>
      <c r="E122" s="37" t="s">
        <v>118</v>
      </c>
      <c r="F122" s="38" t="s">
        <v>223</v>
      </c>
      <c r="G122" s="37" t="s">
        <v>332</v>
      </c>
      <c r="H122" s="38">
        <v>150000</v>
      </c>
      <c r="I122" s="52">
        <v>0</v>
      </c>
      <c r="J122" s="53">
        <v>150000</v>
      </c>
      <c r="K122" s="52">
        <v>4305</v>
      </c>
      <c r="L122" s="52">
        <v>23866.62</v>
      </c>
      <c r="M122" s="52">
        <v>4560</v>
      </c>
      <c r="N122" s="52">
        <v>0</v>
      </c>
      <c r="O122" s="52">
        <v>32731.62</v>
      </c>
      <c r="P122" s="54">
        <v>117268.38</v>
      </c>
    </row>
    <row r="123" spans="1:16" ht="25.5" x14ac:dyDescent="0.2">
      <c r="A123" s="51">
        <v>122</v>
      </c>
      <c r="B123" s="56" t="s">
        <v>123</v>
      </c>
      <c r="C123" s="37" t="s">
        <v>190</v>
      </c>
      <c r="D123" s="37" t="s">
        <v>124</v>
      </c>
      <c r="E123" s="37" t="s">
        <v>118</v>
      </c>
      <c r="F123" s="38" t="s">
        <v>222</v>
      </c>
      <c r="G123" s="37" t="s">
        <v>332</v>
      </c>
      <c r="H123" s="38">
        <v>50000</v>
      </c>
      <c r="I123" s="52">
        <v>0</v>
      </c>
      <c r="J123" s="53">
        <v>50000</v>
      </c>
      <c r="K123" s="52">
        <v>1435</v>
      </c>
      <c r="L123" s="52">
        <v>1651.48</v>
      </c>
      <c r="M123" s="53">
        <v>1520</v>
      </c>
      <c r="N123" s="52">
        <v>1350.12</v>
      </c>
      <c r="O123" s="52">
        <v>5956.5999999999995</v>
      </c>
      <c r="P123" s="54">
        <v>44043.4</v>
      </c>
    </row>
    <row r="124" spans="1:16" ht="25.5" x14ac:dyDescent="0.2">
      <c r="A124" s="51">
        <v>123</v>
      </c>
      <c r="B124" s="56" t="s">
        <v>201</v>
      </c>
      <c r="C124" s="37" t="s">
        <v>190</v>
      </c>
      <c r="D124" s="37" t="s">
        <v>253</v>
      </c>
      <c r="E124" s="37" t="s">
        <v>118</v>
      </c>
      <c r="F124" s="38" t="s">
        <v>223</v>
      </c>
      <c r="G124" s="37" t="s">
        <v>332</v>
      </c>
      <c r="H124" s="38">
        <v>47000</v>
      </c>
      <c r="I124" s="52">
        <v>0</v>
      </c>
      <c r="J124" s="53">
        <v>47000</v>
      </c>
      <c r="K124" s="52">
        <v>1348.9</v>
      </c>
      <c r="L124" s="52">
        <v>1228.08</v>
      </c>
      <c r="M124" s="52">
        <v>1428.8</v>
      </c>
      <c r="N124" s="52">
        <v>1350.12</v>
      </c>
      <c r="O124" s="52">
        <v>5355.9</v>
      </c>
      <c r="P124" s="54">
        <v>41644.1</v>
      </c>
    </row>
    <row r="125" spans="1:16" ht="24" x14ac:dyDescent="0.2">
      <c r="A125" s="51">
        <v>124</v>
      </c>
      <c r="B125" s="56" t="s">
        <v>114</v>
      </c>
      <c r="C125" s="37" t="s">
        <v>192</v>
      </c>
      <c r="D125" s="37" t="s">
        <v>151</v>
      </c>
      <c r="E125" s="37" t="s">
        <v>118</v>
      </c>
      <c r="F125" s="38" t="s">
        <v>222</v>
      </c>
      <c r="G125" s="37" t="s">
        <v>332</v>
      </c>
      <c r="H125" s="38">
        <v>150000</v>
      </c>
      <c r="I125" s="52">
        <v>0</v>
      </c>
      <c r="J125" s="53">
        <v>150000</v>
      </c>
      <c r="K125" s="52">
        <v>4305</v>
      </c>
      <c r="L125" s="52">
        <v>23866.62</v>
      </c>
      <c r="M125" s="53">
        <v>4560</v>
      </c>
      <c r="N125" s="52">
        <v>5664</v>
      </c>
      <c r="O125" s="52">
        <v>38395.619999999995</v>
      </c>
      <c r="P125" s="54">
        <v>111604.38</v>
      </c>
    </row>
    <row r="126" spans="1:16" ht="25.5" x14ac:dyDescent="0.2">
      <c r="A126" s="51">
        <v>125</v>
      </c>
      <c r="B126" s="56" t="s">
        <v>207</v>
      </c>
      <c r="C126" s="37" t="s">
        <v>163</v>
      </c>
      <c r="D126" s="37" t="s">
        <v>265</v>
      </c>
      <c r="E126" s="37" t="s">
        <v>118</v>
      </c>
      <c r="F126" s="38" t="s">
        <v>222</v>
      </c>
      <c r="G126" s="37" t="s">
        <v>332</v>
      </c>
      <c r="H126" s="38">
        <v>110000</v>
      </c>
      <c r="I126" s="52">
        <v>0</v>
      </c>
      <c r="J126" s="53">
        <v>110000</v>
      </c>
      <c r="K126" s="52">
        <v>3157</v>
      </c>
      <c r="L126" s="52">
        <v>14457.62</v>
      </c>
      <c r="M126" s="53">
        <v>3344</v>
      </c>
      <c r="N126" s="52">
        <v>0</v>
      </c>
      <c r="O126" s="52">
        <v>20958.620000000003</v>
      </c>
      <c r="P126" s="54">
        <v>89041.38</v>
      </c>
    </row>
    <row r="127" spans="1:16" ht="25.5" x14ac:dyDescent="0.2">
      <c r="A127" s="51">
        <v>126</v>
      </c>
      <c r="B127" s="56" t="s">
        <v>266</v>
      </c>
      <c r="C127" s="37" t="s">
        <v>163</v>
      </c>
      <c r="D127" s="37" t="s">
        <v>267</v>
      </c>
      <c r="E127" s="37" t="s">
        <v>118</v>
      </c>
      <c r="F127" s="38" t="s">
        <v>223</v>
      </c>
      <c r="G127" s="37" t="s">
        <v>332</v>
      </c>
      <c r="H127" s="38">
        <v>110000</v>
      </c>
      <c r="I127" s="52">
        <v>0</v>
      </c>
      <c r="J127" s="53">
        <v>110000</v>
      </c>
      <c r="K127" s="52">
        <v>3157</v>
      </c>
      <c r="L127" s="52">
        <v>14457.62</v>
      </c>
      <c r="M127" s="52">
        <v>3344</v>
      </c>
      <c r="N127" s="52">
        <v>0</v>
      </c>
      <c r="O127" s="52">
        <v>20958.620000000003</v>
      </c>
      <c r="P127" s="54">
        <v>89041.38</v>
      </c>
    </row>
    <row r="128" spans="1:16" ht="25.5" x14ac:dyDescent="0.2">
      <c r="A128" s="51">
        <v>127</v>
      </c>
      <c r="B128" s="56" t="s">
        <v>230</v>
      </c>
      <c r="C128" s="37" t="s">
        <v>163</v>
      </c>
      <c r="D128" s="37" t="s">
        <v>229</v>
      </c>
      <c r="E128" s="37" t="s">
        <v>118</v>
      </c>
      <c r="F128" s="38" t="s">
        <v>222</v>
      </c>
      <c r="G128" s="37" t="s">
        <v>332</v>
      </c>
      <c r="H128" s="38">
        <v>45000</v>
      </c>
      <c r="I128" s="52">
        <v>0</v>
      </c>
      <c r="J128" s="53">
        <v>45000</v>
      </c>
      <c r="K128" s="52">
        <v>1291.5</v>
      </c>
      <c r="L128" s="52">
        <v>1148.33</v>
      </c>
      <c r="M128" s="53">
        <v>1368</v>
      </c>
      <c r="N128" s="52">
        <v>718</v>
      </c>
      <c r="O128" s="52">
        <v>4525.83</v>
      </c>
      <c r="P128" s="54">
        <v>40474.17</v>
      </c>
    </row>
    <row r="129" spans="1:16" ht="25.5" x14ac:dyDescent="0.2">
      <c r="A129" s="51">
        <v>128</v>
      </c>
      <c r="B129" s="56" t="s">
        <v>231</v>
      </c>
      <c r="C129" s="37" t="s">
        <v>163</v>
      </c>
      <c r="D129" s="37" t="s">
        <v>232</v>
      </c>
      <c r="E129" s="37" t="s">
        <v>118</v>
      </c>
      <c r="F129" s="38" t="s">
        <v>222</v>
      </c>
      <c r="G129" s="37" t="s">
        <v>332</v>
      </c>
      <c r="H129" s="38">
        <v>45000</v>
      </c>
      <c r="I129" s="52">
        <v>0</v>
      </c>
      <c r="J129" s="53">
        <v>45000</v>
      </c>
      <c r="K129" s="52">
        <v>1291.5</v>
      </c>
      <c r="L129" s="52">
        <v>1148.33</v>
      </c>
      <c r="M129" s="52">
        <v>1368</v>
      </c>
      <c r="N129" s="52">
        <v>0</v>
      </c>
      <c r="O129" s="52">
        <v>3807.83</v>
      </c>
      <c r="P129" s="54">
        <v>41192.17</v>
      </c>
    </row>
    <row r="130" spans="1:16" ht="24" x14ac:dyDescent="0.2">
      <c r="A130" s="51">
        <v>129</v>
      </c>
      <c r="B130" s="56" t="s">
        <v>206</v>
      </c>
      <c r="C130" s="37" t="s">
        <v>163</v>
      </c>
      <c r="D130" s="37" t="s">
        <v>229</v>
      </c>
      <c r="E130" s="37" t="s">
        <v>118</v>
      </c>
      <c r="F130" s="38" t="s">
        <v>222</v>
      </c>
      <c r="G130" s="37" t="s">
        <v>332</v>
      </c>
      <c r="H130" s="38">
        <v>45000</v>
      </c>
      <c r="I130" s="52">
        <v>0</v>
      </c>
      <c r="J130" s="53">
        <v>45000</v>
      </c>
      <c r="K130" s="52">
        <v>1291.5</v>
      </c>
      <c r="L130" s="52">
        <v>1148.33</v>
      </c>
      <c r="M130" s="53">
        <v>1368</v>
      </c>
      <c r="N130" s="52">
        <v>0</v>
      </c>
      <c r="O130" s="52">
        <v>3807.83</v>
      </c>
      <c r="P130" s="54">
        <v>41192.17</v>
      </c>
    </row>
    <row r="131" spans="1:16" ht="25.5" x14ac:dyDescent="0.2">
      <c r="A131" s="51">
        <v>130</v>
      </c>
      <c r="B131" s="56" t="s">
        <v>249</v>
      </c>
      <c r="C131" s="37" t="s">
        <v>163</v>
      </c>
      <c r="D131" s="37" t="s">
        <v>208</v>
      </c>
      <c r="E131" s="37" t="s">
        <v>118</v>
      </c>
      <c r="F131" s="38" t="s">
        <v>222</v>
      </c>
      <c r="G131" s="37" t="s">
        <v>332</v>
      </c>
      <c r="H131" s="38">
        <v>45000</v>
      </c>
      <c r="I131" s="52">
        <v>0</v>
      </c>
      <c r="J131" s="53">
        <v>45000</v>
      </c>
      <c r="K131" s="52">
        <v>1291.5</v>
      </c>
      <c r="L131" s="52">
        <v>1148.33</v>
      </c>
      <c r="M131" s="53">
        <v>1368</v>
      </c>
      <c r="N131" s="52">
        <v>0</v>
      </c>
      <c r="O131" s="52">
        <v>3807.83</v>
      </c>
      <c r="P131" s="54">
        <v>41192.17</v>
      </c>
    </row>
    <row r="132" spans="1:16" ht="25.5" x14ac:dyDescent="0.2">
      <c r="A132" s="51">
        <v>131</v>
      </c>
      <c r="B132" s="56" t="s">
        <v>141</v>
      </c>
      <c r="C132" s="37" t="s">
        <v>173</v>
      </c>
      <c r="D132" s="37" t="s">
        <v>103</v>
      </c>
      <c r="E132" s="37" t="s">
        <v>118</v>
      </c>
      <c r="F132" s="38" t="s">
        <v>222</v>
      </c>
      <c r="G132" s="37" t="s">
        <v>332</v>
      </c>
      <c r="H132" s="38">
        <v>70000</v>
      </c>
      <c r="I132" s="52">
        <v>0</v>
      </c>
      <c r="J132" s="53">
        <v>70000</v>
      </c>
      <c r="K132" s="52">
        <v>2009</v>
      </c>
      <c r="L132" s="52">
        <v>5368.48</v>
      </c>
      <c r="M132" s="52">
        <v>2128</v>
      </c>
      <c r="N132" s="52">
        <v>0</v>
      </c>
      <c r="O132" s="52">
        <v>9505.48</v>
      </c>
      <c r="P132" s="54">
        <v>60494.520000000004</v>
      </c>
    </row>
    <row r="133" spans="1:16" ht="25.5" x14ac:dyDescent="0.2">
      <c r="A133" s="51">
        <v>132</v>
      </c>
      <c r="B133" s="56" t="s">
        <v>218</v>
      </c>
      <c r="C133" s="37" t="s">
        <v>173</v>
      </c>
      <c r="D133" s="37" t="s">
        <v>72</v>
      </c>
      <c r="E133" s="37" t="s">
        <v>118</v>
      </c>
      <c r="F133" s="38" t="s">
        <v>222</v>
      </c>
      <c r="G133" s="37" t="s">
        <v>332</v>
      </c>
      <c r="H133" s="38">
        <v>50000</v>
      </c>
      <c r="I133" s="52">
        <v>0</v>
      </c>
      <c r="J133" s="53">
        <v>50000</v>
      </c>
      <c r="K133" s="52">
        <v>1435</v>
      </c>
      <c r="L133" s="52">
        <v>1854</v>
      </c>
      <c r="M133" s="53">
        <v>1520</v>
      </c>
      <c r="N133" s="52">
        <v>0</v>
      </c>
      <c r="O133" s="52">
        <v>4809</v>
      </c>
      <c r="P133" s="54">
        <v>45191</v>
      </c>
    </row>
    <row r="134" spans="1:16" ht="25.5" x14ac:dyDescent="0.2">
      <c r="A134" s="51">
        <v>133</v>
      </c>
      <c r="B134" s="56" t="s">
        <v>255</v>
      </c>
      <c r="C134" s="37" t="s">
        <v>173</v>
      </c>
      <c r="D134" s="37" t="s">
        <v>72</v>
      </c>
      <c r="E134" s="37" t="s">
        <v>118</v>
      </c>
      <c r="F134" s="38" t="s">
        <v>222</v>
      </c>
      <c r="G134" s="37" t="s">
        <v>332</v>
      </c>
      <c r="H134" s="38">
        <v>45000</v>
      </c>
      <c r="I134" s="52">
        <v>0</v>
      </c>
      <c r="J134" s="53">
        <v>45000</v>
      </c>
      <c r="K134" s="52">
        <v>1291.5</v>
      </c>
      <c r="L134" s="52">
        <v>1148.33</v>
      </c>
      <c r="M134" s="52">
        <v>1368</v>
      </c>
      <c r="N134" s="52">
        <v>0</v>
      </c>
      <c r="O134" s="52">
        <v>3807.83</v>
      </c>
      <c r="P134" s="54">
        <v>41192.17</v>
      </c>
    </row>
    <row r="135" spans="1:16" ht="25.5" x14ac:dyDescent="0.2">
      <c r="A135" s="51">
        <v>134</v>
      </c>
      <c r="B135" s="56" t="s">
        <v>122</v>
      </c>
      <c r="C135" s="37" t="s">
        <v>194</v>
      </c>
      <c r="D135" s="37" t="s">
        <v>217</v>
      </c>
      <c r="E135" s="37" t="s">
        <v>118</v>
      </c>
      <c r="F135" s="38" t="s">
        <v>222</v>
      </c>
      <c r="G135" s="37" t="s">
        <v>332</v>
      </c>
      <c r="H135" s="38">
        <v>120000</v>
      </c>
      <c r="I135" s="52">
        <v>0</v>
      </c>
      <c r="J135" s="53">
        <v>120000</v>
      </c>
      <c r="K135" s="52">
        <v>3444</v>
      </c>
      <c r="L135" s="52">
        <v>16809.87</v>
      </c>
      <c r="M135" s="53">
        <v>3648</v>
      </c>
      <c r="N135" s="52">
        <v>100</v>
      </c>
      <c r="O135" s="52">
        <v>24001.87</v>
      </c>
      <c r="P135" s="54">
        <v>95998.13</v>
      </c>
    </row>
    <row r="136" spans="1:16" ht="25.5" x14ac:dyDescent="0.2">
      <c r="A136" s="51">
        <v>135</v>
      </c>
      <c r="B136" s="56" t="s">
        <v>121</v>
      </c>
      <c r="C136" s="37" t="s">
        <v>193</v>
      </c>
      <c r="D136" s="37" t="s">
        <v>195</v>
      </c>
      <c r="E136" s="37" t="s">
        <v>118</v>
      </c>
      <c r="F136" s="38" t="s">
        <v>222</v>
      </c>
      <c r="G136" s="37" t="s">
        <v>332</v>
      </c>
      <c r="H136" s="38">
        <v>50000</v>
      </c>
      <c r="I136" s="52">
        <v>0</v>
      </c>
      <c r="J136" s="53">
        <v>50000</v>
      </c>
      <c r="K136" s="52">
        <v>1435</v>
      </c>
      <c r="L136" s="52">
        <v>1854</v>
      </c>
      <c r="M136" s="53">
        <v>1520</v>
      </c>
      <c r="N136" s="52">
        <v>100</v>
      </c>
      <c r="O136" s="52">
        <v>4909</v>
      </c>
      <c r="P136" s="54">
        <v>45091</v>
      </c>
    </row>
    <row r="137" spans="1:16" ht="25.5" x14ac:dyDescent="0.2">
      <c r="A137" s="51">
        <v>136</v>
      </c>
      <c r="B137" s="56" t="s">
        <v>142</v>
      </c>
      <c r="C137" s="37" t="s">
        <v>193</v>
      </c>
      <c r="D137" s="37" t="s">
        <v>195</v>
      </c>
      <c r="E137" s="37" t="s">
        <v>118</v>
      </c>
      <c r="F137" s="38" t="s">
        <v>223</v>
      </c>
      <c r="G137" s="37" t="s">
        <v>332</v>
      </c>
      <c r="H137" s="38">
        <v>50000</v>
      </c>
      <c r="I137" s="52">
        <v>0</v>
      </c>
      <c r="J137" s="53">
        <v>50000</v>
      </c>
      <c r="K137" s="52">
        <v>1435</v>
      </c>
      <c r="L137" s="52">
        <v>1854</v>
      </c>
      <c r="M137" s="52">
        <v>1520</v>
      </c>
      <c r="N137" s="52">
        <v>0</v>
      </c>
      <c r="O137" s="52">
        <v>4809</v>
      </c>
      <c r="P137" s="54">
        <v>45191</v>
      </c>
    </row>
    <row r="138" spans="1:16" ht="25.5" x14ac:dyDescent="0.2">
      <c r="A138" s="51">
        <v>137</v>
      </c>
      <c r="B138" s="56" t="s">
        <v>158</v>
      </c>
      <c r="C138" s="37" t="s">
        <v>193</v>
      </c>
      <c r="D138" s="37" t="s">
        <v>195</v>
      </c>
      <c r="E138" s="37" t="s">
        <v>118</v>
      </c>
      <c r="F138" s="38" t="s">
        <v>222</v>
      </c>
      <c r="G138" s="37" t="s">
        <v>332</v>
      </c>
      <c r="H138" s="38">
        <v>50000</v>
      </c>
      <c r="I138" s="52">
        <v>0</v>
      </c>
      <c r="J138" s="53">
        <v>50000</v>
      </c>
      <c r="K138" s="52">
        <v>1435</v>
      </c>
      <c r="L138" s="52">
        <v>1854</v>
      </c>
      <c r="M138" s="53">
        <v>1520</v>
      </c>
      <c r="N138" s="52">
        <v>100</v>
      </c>
      <c r="O138" s="52">
        <v>4909</v>
      </c>
      <c r="P138" s="54">
        <v>45091</v>
      </c>
    </row>
    <row r="139" spans="1:16" ht="25.5" x14ac:dyDescent="0.2">
      <c r="A139" s="51">
        <v>138</v>
      </c>
      <c r="B139" s="56" t="s">
        <v>203</v>
      </c>
      <c r="C139" s="37" t="s">
        <v>193</v>
      </c>
      <c r="D139" s="37" t="s">
        <v>195</v>
      </c>
      <c r="E139" s="37" t="s">
        <v>118</v>
      </c>
      <c r="F139" s="38" t="s">
        <v>222</v>
      </c>
      <c r="G139" s="37" t="s">
        <v>332</v>
      </c>
      <c r="H139" s="38">
        <v>50000</v>
      </c>
      <c r="I139" s="52">
        <v>0</v>
      </c>
      <c r="J139" s="53">
        <v>50000</v>
      </c>
      <c r="K139" s="52">
        <v>1435</v>
      </c>
      <c r="L139" s="52">
        <v>1854</v>
      </c>
      <c r="M139" s="52">
        <v>1520</v>
      </c>
      <c r="N139" s="52">
        <v>100</v>
      </c>
      <c r="O139" s="52">
        <v>4909</v>
      </c>
      <c r="P139" s="54">
        <v>45091</v>
      </c>
    </row>
    <row r="140" spans="1:16" ht="25.5" x14ac:dyDescent="0.2">
      <c r="A140" s="51">
        <v>139</v>
      </c>
      <c r="B140" s="56" t="s">
        <v>204</v>
      </c>
      <c r="C140" s="37" t="s">
        <v>193</v>
      </c>
      <c r="D140" s="37" t="s">
        <v>195</v>
      </c>
      <c r="E140" s="37" t="s">
        <v>118</v>
      </c>
      <c r="F140" s="38" t="s">
        <v>223</v>
      </c>
      <c r="G140" s="37" t="s">
        <v>332</v>
      </c>
      <c r="H140" s="38">
        <v>50000</v>
      </c>
      <c r="I140" s="52">
        <v>0</v>
      </c>
      <c r="J140" s="53">
        <v>50000</v>
      </c>
      <c r="K140" s="52">
        <v>1435</v>
      </c>
      <c r="L140" s="52">
        <v>1854</v>
      </c>
      <c r="M140" s="53">
        <v>1520</v>
      </c>
      <c r="N140" s="52">
        <v>100</v>
      </c>
      <c r="O140" s="52">
        <v>4909</v>
      </c>
      <c r="P140" s="54">
        <v>45091</v>
      </c>
    </row>
    <row r="141" spans="1:16" ht="25.5" x14ac:dyDescent="0.2">
      <c r="A141" s="51">
        <v>140</v>
      </c>
      <c r="B141" s="56" t="s">
        <v>258</v>
      </c>
      <c r="C141" s="37" t="s">
        <v>193</v>
      </c>
      <c r="D141" s="37" t="s">
        <v>195</v>
      </c>
      <c r="E141" s="37" t="s">
        <v>118</v>
      </c>
      <c r="F141" s="38" t="s">
        <v>222</v>
      </c>
      <c r="G141" s="37" t="s">
        <v>332</v>
      </c>
      <c r="H141" s="38">
        <v>50000</v>
      </c>
      <c r="I141" s="52">
        <v>0</v>
      </c>
      <c r="J141" s="53">
        <v>50000</v>
      </c>
      <c r="K141" s="52">
        <v>1435</v>
      </c>
      <c r="L141" s="52">
        <v>1854</v>
      </c>
      <c r="M141" s="53">
        <v>1520</v>
      </c>
      <c r="N141" s="52">
        <v>0</v>
      </c>
      <c r="O141" s="52">
        <v>4809</v>
      </c>
      <c r="P141" s="54">
        <v>45191</v>
      </c>
    </row>
    <row r="142" spans="1:16" ht="24" x14ac:dyDescent="0.2">
      <c r="A142" s="51">
        <v>141</v>
      </c>
      <c r="B142" s="56" t="s">
        <v>259</v>
      </c>
      <c r="C142" s="37" t="s">
        <v>193</v>
      </c>
      <c r="D142" s="37" t="s">
        <v>195</v>
      </c>
      <c r="E142" s="37" t="s">
        <v>118</v>
      </c>
      <c r="F142" s="38" t="s">
        <v>222</v>
      </c>
      <c r="G142" s="37" t="s">
        <v>332</v>
      </c>
      <c r="H142" s="38">
        <v>50000</v>
      </c>
      <c r="I142" s="52">
        <v>0</v>
      </c>
      <c r="J142" s="53">
        <v>50000</v>
      </c>
      <c r="K142" s="52">
        <v>1435</v>
      </c>
      <c r="L142" s="52">
        <v>1651.48</v>
      </c>
      <c r="M142" s="52">
        <v>1520</v>
      </c>
      <c r="N142" s="52">
        <v>1350.12</v>
      </c>
      <c r="O142" s="52">
        <v>5956.5999999999995</v>
      </c>
      <c r="P142" s="54">
        <v>44043.4</v>
      </c>
    </row>
    <row r="143" spans="1:16" ht="25.5" x14ac:dyDescent="0.2">
      <c r="A143" s="51">
        <v>142</v>
      </c>
      <c r="B143" s="56" t="s">
        <v>133</v>
      </c>
      <c r="C143" s="37" t="s">
        <v>174</v>
      </c>
      <c r="D143" s="37" t="s">
        <v>134</v>
      </c>
      <c r="E143" s="37" t="s">
        <v>118</v>
      </c>
      <c r="F143" s="38" t="s">
        <v>222</v>
      </c>
      <c r="G143" s="37" t="s">
        <v>332</v>
      </c>
      <c r="H143" s="38">
        <v>110000</v>
      </c>
      <c r="I143" s="52">
        <v>0</v>
      </c>
      <c r="J143" s="53">
        <v>110000</v>
      </c>
      <c r="K143" s="52">
        <v>3157</v>
      </c>
      <c r="L143" s="52">
        <v>14457.62</v>
      </c>
      <c r="M143" s="53">
        <v>3344</v>
      </c>
      <c r="N143" s="52">
        <v>5100</v>
      </c>
      <c r="O143" s="52">
        <v>26058.620000000003</v>
      </c>
      <c r="P143" s="54">
        <v>83941.38</v>
      </c>
    </row>
    <row r="144" spans="1:16" ht="25.5" x14ac:dyDescent="0.2">
      <c r="A144" s="51">
        <v>143</v>
      </c>
      <c r="B144" s="56" t="s">
        <v>219</v>
      </c>
      <c r="C144" s="37" t="s">
        <v>174</v>
      </c>
      <c r="D144" s="37" t="s">
        <v>220</v>
      </c>
      <c r="E144" s="37" t="s">
        <v>118</v>
      </c>
      <c r="F144" s="38" t="s">
        <v>222</v>
      </c>
      <c r="G144" s="37" t="s">
        <v>332</v>
      </c>
      <c r="H144" s="38">
        <v>65000</v>
      </c>
      <c r="I144" s="52">
        <v>0</v>
      </c>
      <c r="J144" s="53">
        <v>65000</v>
      </c>
      <c r="K144" s="52">
        <v>1865.5</v>
      </c>
      <c r="L144" s="52">
        <v>4427.58</v>
      </c>
      <c r="M144" s="52">
        <v>1976</v>
      </c>
      <c r="N144" s="52">
        <v>100</v>
      </c>
      <c r="O144" s="52">
        <v>8369.08</v>
      </c>
      <c r="P144" s="54">
        <v>56630.92</v>
      </c>
    </row>
    <row r="145" spans="1:16" ht="25.5" x14ac:dyDescent="0.2">
      <c r="A145" s="51">
        <v>144</v>
      </c>
      <c r="B145" s="56" t="s">
        <v>144</v>
      </c>
      <c r="C145" s="37" t="s">
        <v>174</v>
      </c>
      <c r="D145" s="37" t="s">
        <v>250</v>
      </c>
      <c r="E145" s="37" t="s">
        <v>118</v>
      </c>
      <c r="F145" s="38" t="s">
        <v>222</v>
      </c>
      <c r="G145" s="37" t="s">
        <v>332</v>
      </c>
      <c r="H145" s="38">
        <v>65000</v>
      </c>
      <c r="I145" s="52">
        <v>0</v>
      </c>
      <c r="J145" s="53">
        <v>65000</v>
      </c>
      <c r="K145" s="52">
        <v>1865.5</v>
      </c>
      <c r="L145" s="52">
        <v>4427.58</v>
      </c>
      <c r="M145" s="53">
        <v>1976</v>
      </c>
      <c r="N145" s="52">
        <v>2100</v>
      </c>
      <c r="O145" s="52">
        <v>10369.08</v>
      </c>
      <c r="P145" s="54">
        <v>54630.92</v>
      </c>
    </row>
    <row r="146" spans="1:16" ht="25.5" x14ac:dyDescent="0.2">
      <c r="A146" s="51">
        <v>145</v>
      </c>
      <c r="B146" s="56" t="s">
        <v>143</v>
      </c>
      <c r="C146" s="37" t="s">
        <v>174</v>
      </c>
      <c r="D146" s="37" t="s">
        <v>250</v>
      </c>
      <c r="E146" s="37" t="s">
        <v>118</v>
      </c>
      <c r="F146" s="38" t="s">
        <v>222</v>
      </c>
      <c r="G146" s="37" t="s">
        <v>332</v>
      </c>
      <c r="H146" s="38">
        <v>65000</v>
      </c>
      <c r="I146" s="52">
        <v>0</v>
      </c>
      <c r="J146" s="53">
        <v>65000</v>
      </c>
      <c r="K146" s="52">
        <v>1865.5</v>
      </c>
      <c r="L146" s="52">
        <v>4427.58</v>
      </c>
      <c r="M146" s="53">
        <v>1976</v>
      </c>
      <c r="N146" s="52">
        <v>3100</v>
      </c>
      <c r="O146" s="52">
        <v>11369.08</v>
      </c>
      <c r="P146" s="54">
        <v>53630.92</v>
      </c>
    </row>
    <row r="147" spans="1:16" ht="25.5" x14ac:dyDescent="0.2">
      <c r="A147" s="51">
        <v>146</v>
      </c>
      <c r="B147" s="56" t="s">
        <v>132</v>
      </c>
      <c r="C147" s="37" t="s">
        <v>174</v>
      </c>
      <c r="D147" s="37" t="s">
        <v>250</v>
      </c>
      <c r="E147" s="37" t="s">
        <v>118</v>
      </c>
      <c r="F147" s="38" t="s">
        <v>223</v>
      </c>
      <c r="G147" s="37" t="s">
        <v>332</v>
      </c>
      <c r="H147" s="38">
        <v>65000</v>
      </c>
      <c r="I147" s="52">
        <v>0</v>
      </c>
      <c r="J147" s="53">
        <v>65000</v>
      </c>
      <c r="K147" s="52">
        <v>1865.5</v>
      </c>
      <c r="L147" s="52">
        <v>4427.58</v>
      </c>
      <c r="M147" s="52">
        <v>1976</v>
      </c>
      <c r="N147" s="52">
        <v>100</v>
      </c>
      <c r="O147" s="52">
        <v>8369.08</v>
      </c>
      <c r="P147" s="54">
        <v>56630.92</v>
      </c>
    </row>
    <row r="148" spans="1:16" ht="25.5" x14ac:dyDescent="0.2">
      <c r="A148" s="51">
        <v>147</v>
      </c>
      <c r="B148" s="56" t="s">
        <v>251</v>
      </c>
      <c r="C148" s="37" t="s">
        <v>174</v>
      </c>
      <c r="D148" s="37" t="s">
        <v>250</v>
      </c>
      <c r="E148" s="37" t="s">
        <v>118</v>
      </c>
      <c r="F148" s="38" t="s">
        <v>222</v>
      </c>
      <c r="G148" s="37" t="s">
        <v>332</v>
      </c>
      <c r="H148" s="38">
        <v>65000</v>
      </c>
      <c r="I148" s="52">
        <v>0</v>
      </c>
      <c r="J148" s="53">
        <v>65000</v>
      </c>
      <c r="K148" s="52">
        <v>1865.5</v>
      </c>
      <c r="L148" s="52">
        <v>4427.58</v>
      </c>
      <c r="M148" s="53">
        <v>1976</v>
      </c>
      <c r="N148" s="52">
        <v>100</v>
      </c>
      <c r="O148" s="52">
        <v>8369.08</v>
      </c>
      <c r="P148" s="54">
        <v>56630.92</v>
      </c>
    </row>
    <row r="149" spans="1:16" ht="24" x14ac:dyDescent="0.2">
      <c r="A149" s="51">
        <v>148</v>
      </c>
      <c r="B149" s="56" t="s">
        <v>252</v>
      </c>
      <c r="C149" s="37" t="s">
        <v>174</v>
      </c>
      <c r="D149" s="37" t="s">
        <v>250</v>
      </c>
      <c r="E149" s="37" t="s">
        <v>118</v>
      </c>
      <c r="F149" s="38" t="s">
        <v>223</v>
      </c>
      <c r="G149" s="37" t="s">
        <v>332</v>
      </c>
      <c r="H149" s="38">
        <v>65000</v>
      </c>
      <c r="I149" s="52">
        <v>0</v>
      </c>
      <c r="J149" s="53">
        <v>65000</v>
      </c>
      <c r="K149" s="52">
        <v>1865.5</v>
      </c>
      <c r="L149" s="52">
        <v>4427.58</v>
      </c>
      <c r="M149" s="52">
        <v>1976</v>
      </c>
      <c r="N149" s="52">
        <v>100</v>
      </c>
      <c r="O149" s="52">
        <v>8369.08</v>
      </c>
      <c r="P149" s="54">
        <v>56630.92</v>
      </c>
    </row>
    <row r="150" spans="1:16" ht="25.5" x14ac:dyDescent="0.2">
      <c r="A150" s="51">
        <v>149</v>
      </c>
      <c r="B150" s="56" t="s">
        <v>283</v>
      </c>
      <c r="C150" s="37" t="s">
        <v>173</v>
      </c>
      <c r="D150" s="37" t="s">
        <v>284</v>
      </c>
      <c r="E150" s="37" t="s">
        <v>118</v>
      </c>
      <c r="F150" s="38" t="s">
        <v>222</v>
      </c>
      <c r="G150" s="37" t="s">
        <v>332</v>
      </c>
      <c r="H150" s="38">
        <v>45000</v>
      </c>
      <c r="I150" s="52">
        <v>0</v>
      </c>
      <c r="J150" s="53">
        <v>45000</v>
      </c>
      <c r="K150" s="52">
        <v>1291.5</v>
      </c>
      <c r="L150" s="52">
        <v>4428.58</v>
      </c>
      <c r="M150" s="53">
        <v>1368</v>
      </c>
      <c r="N150" s="52">
        <v>101</v>
      </c>
      <c r="O150" s="52">
        <v>7189.08</v>
      </c>
      <c r="P150" s="54">
        <v>37810.92</v>
      </c>
    </row>
    <row r="151" spans="1:16" ht="25.5" x14ac:dyDescent="0.2">
      <c r="A151" s="51">
        <v>150</v>
      </c>
      <c r="B151" s="56" t="s">
        <v>285</v>
      </c>
      <c r="C151" s="37" t="s">
        <v>173</v>
      </c>
      <c r="D151" s="37" t="s">
        <v>284</v>
      </c>
      <c r="E151" s="37" t="s">
        <v>118</v>
      </c>
      <c r="F151" s="38" t="s">
        <v>223</v>
      </c>
      <c r="G151" s="37" t="s">
        <v>332</v>
      </c>
      <c r="H151" s="38">
        <v>45000</v>
      </c>
      <c r="I151" s="52">
        <v>0</v>
      </c>
      <c r="J151" s="53">
        <v>45000</v>
      </c>
      <c r="K151" s="52">
        <v>1291.5</v>
      </c>
      <c r="L151" s="52">
        <v>4429.58</v>
      </c>
      <c r="M151" s="53">
        <v>1368</v>
      </c>
      <c r="N151" s="52">
        <v>102</v>
      </c>
      <c r="O151" s="52">
        <v>7191.08</v>
      </c>
      <c r="P151" s="54">
        <v>37808.92</v>
      </c>
    </row>
    <row r="152" spans="1:16" ht="25.5" x14ac:dyDescent="0.2">
      <c r="A152" s="51">
        <v>151</v>
      </c>
      <c r="B152" s="56" t="s">
        <v>127</v>
      </c>
      <c r="C152" s="37" t="s">
        <v>177</v>
      </c>
      <c r="D152" s="37" t="s">
        <v>160</v>
      </c>
      <c r="E152" s="37" t="s">
        <v>118</v>
      </c>
      <c r="F152" s="38" t="s">
        <v>222</v>
      </c>
      <c r="G152" s="37" t="s">
        <v>333</v>
      </c>
      <c r="H152" s="38">
        <v>150000</v>
      </c>
      <c r="I152" s="52">
        <v>0</v>
      </c>
      <c r="J152" s="53">
        <v>150000</v>
      </c>
      <c r="K152" s="52">
        <v>4305</v>
      </c>
      <c r="L152" s="52">
        <v>23866.62</v>
      </c>
      <c r="M152" s="53">
        <v>4560</v>
      </c>
      <c r="N152" s="52">
        <v>1516</v>
      </c>
      <c r="O152" s="52">
        <v>34247.619999999995</v>
      </c>
      <c r="P152" s="54">
        <v>115752.38</v>
      </c>
    </row>
    <row r="153" spans="1:16" ht="25.5" x14ac:dyDescent="0.2">
      <c r="A153" s="51">
        <v>152</v>
      </c>
      <c r="B153" s="56" t="s">
        <v>108</v>
      </c>
      <c r="C153" s="37" t="s">
        <v>173</v>
      </c>
      <c r="D153" s="37" t="s">
        <v>187</v>
      </c>
      <c r="E153" s="37" t="s">
        <v>48</v>
      </c>
      <c r="F153" s="38" t="s">
        <v>222</v>
      </c>
      <c r="G153" s="37" t="s">
        <v>334</v>
      </c>
      <c r="H153" s="38">
        <v>105000</v>
      </c>
      <c r="I153" s="52">
        <v>0</v>
      </c>
      <c r="J153" s="53">
        <v>105000</v>
      </c>
      <c r="K153" s="52">
        <v>3013.5</v>
      </c>
      <c r="L153" s="52">
        <v>22448.27</v>
      </c>
      <c r="M153" s="53">
        <v>3192</v>
      </c>
      <c r="N153" s="52">
        <v>0</v>
      </c>
      <c r="O153" s="52">
        <v>28653.77</v>
      </c>
      <c r="P153" s="54">
        <v>76346.23</v>
      </c>
    </row>
    <row r="154" spans="1:16" ht="25.5" x14ac:dyDescent="0.2">
      <c r="A154" s="51">
        <v>153</v>
      </c>
      <c r="B154" s="56" t="s">
        <v>149</v>
      </c>
      <c r="C154" s="37" t="s">
        <v>173</v>
      </c>
      <c r="D154" s="37" t="s">
        <v>188</v>
      </c>
      <c r="E154" s="37" t="s">
        <v>48</v>
      </c>
      <c r="F154" s="38" t="s">
        <v>222</v>
      </c>
      <c r="G154" s="37" t="s">
        <v>334</v>
      </c>
      <c r="H154" s="38">
        <v>50000</v>
      </c>
      <c r="I154" s="52">
        <v>0</v>
      </c>
      <c r="J154" s="53">
        <v>50000</v>
      </c>
      <c r="K154" s="52">
        <v>1435</v>
      </c>
      <c r="L154" s="52">
        <v>10116.36</v>
      </c>
      <c r="M154" s="53">
        <v>1520</v>
      </c>
      <c r="N154" s="52">
        <v>0</v>
      </c>
      <c r="O154" s="52">
        <v>13071.36</v>
      </c>
      <c r="P154" s="54">
        <v>36928.639999999999</v>
      </c>
    </row>
    <row r="155" spans="1:16" ht="25.5" x14ac:dyDescent="0.2">
      <c r="A155" s="51">
        <v>154</v>
      </c>
      <c r="B155" s="56" t="s">
        <v>137</v>
      </c>
      <c r="C155" s="37" t="s">
        <v>173</v>
      </c>
      <c r="D155" s="37" t="s">
        <v>105</v>
      </c>
      <c r="E155" s="37" t="s">
        <v>49</v>
      </c>
      <c r="F155" s="38" t="s">
        <v>222</v>
      </c>
      <c r="G155" s="37" t="s">
        <v>334</v>
      </c>
      <c r="H155" s="38">
        <v>10000</v>
      </c>
      <c r="I155" s="52">
        <v>0</v>
      </c>
      <c r="J155" s="53">
        <v>10000</v>
      </c>
      <c r="K155" s="52">
        <v>287</v>
      </c>
      <c r="L155" s="52">
        <v>1148.33</v>
      </c>
      <c r="M155" s="53">
        <v>304</v>
      </c>
      <c r="N155" s="52">
        <v>0</v>
      </c>
      <c r="O155" s="52">
        <v>1739.33</v>
      </c>
      <c r="P155" s="54">
        <v>8260.67</v>
      </c>
    </row>
    <row r="156" spans="1:16" ht="24" x14ac:dyDescent="0.2">
      <c r="A156" s="51">
        <v>155</v>
      </c>
      <c r="B156" s="56" t="s">
        <v>12</v>
      </c>
      <c r="C156" s="37" t="s">
        <v>164</v>
      </c>
      <c r="D156" s="37" t="s">
        <v>238</v>
      </c>
      <c r="E156" s="37" t="s">
        <v>48</v>
      </c>
      <c r="F156" s="38" t="s">
        <v>222</v>
      </c>
      <c r="G156" s="37" t="s">
        <v>334</v>
      </c>
      <c r="H156" s="38">
        <v>30000</v>
      </c>
      <c r="I156" s="52">
        <v>0</v>
      </c>
      <c r="J156" s="53">
        <v>30000</v>
      </c>
      <c r="K156" s="52">
        <v>861</v>
      </c>
      <c r="L156" s="52">
        <v>7056.75</v>
      </c>
      <c r="M156" s="53">
        <v>912</v>
      </c>
      <c r="N156" s="52">
        <v>0</v>
      </c>
      <c r="O156" s="52">
        <v>8829.75</v>
      </c>
      <c r="P156" s="54">
        <v>21170.25</v>
      </c>
    </row>
    <row r="157" spans="1:16" ht="25.5" x14ac:dyDescent="0.2">
      <c r="A157" s="51">
        <v>156</v>
      </c>
      <c r="B157" s="56" t="s">
        <v>85</v>
      </c>
      <c r="C157" s="37" t="s">
        <v>163</v>
      </c>
      <c r="D157" s="37" t="s">
        <v>254</v>
      </c>
      <c r="E157" s="37" t="s">
        <v>49</v>
      </c>
      <c r="F157" s="38" t="s">
        <v>222</v>
      </c>
      <c r="G157" s="37" t="s">
        <v>334</v>
      </c>
      <c r="H157" s="38">
        <v>10000</v>
      </c>
      <c r="I157" s="52">
        <v>0</v>
      </c>
      <c r="J157" s="53">
        <v>10000</v>
      </c>
      <c r="K157" s="52">
        <v>287</v>
      </c>
      <c r="L157" s="52">
        <v>1148.33</v>
      </c>
      <c r="M157" s="53">
        <v>304</v>
      </c>
      <c r="N157" s="52">
        <v>0</v>
      </c>
      <c r="O157" s="52">
        <v>1739.33</v>
      </c>
      <c r="P157" s="54">
        <v>8260.67</v>
      </c>
    </row>
    <row r="158" spans="1:16" ht="25.5" x14ac:dyDescent="0.2">
      <c r="A158" s="51">
        <v>157</v>
      </c>
      <c r="B158" s="56" t="s">
        <v>9</v>
      </c>
      <c r="C158" s="37" t="s">
        <v>177</v>
      </c>
      <c r="D158" s="37" t="s">
        <v>8</v>
      </c>
      <c r="E158" s="37" t="s">
        <v>48</v>
      </c>
      <c r="F158" s="38" t="s">
        <v>222</v>
      </c>
      <c r="G158" s="37" t="s">
        <v>334</v>
      </c>
      <c r="H158" s="38">
        <v>5000</v>
      </c>
      <c r="I158" s="52">
        <v>0</v>
      </c>
      <c r="J158" s="53">
        <v>5000</v>
      </c>
      <c r="K158" s="52">
        <v>143.5</v>
      </c>
      <c r="L158" s="52">
        <v>705.67</v>
      </c>
      <c r="M158" s="53">
        <v>152</v>
      </c>
      <c r="N158" s="52">
        <v>0</v>
      </c>
      <c r="O158" s="52">
        <v>1001.17</v>
      </c>
      <c r="P158" s="54">
        <v>3998.83</v>
      </c>
    </row>
    <row r="159" spans="1:16" ht="25.5" x14ac:dyDescent="0.2">
      <c r="A159" s="51">
        <v>158</v>
      </c>
      <c r="B159" s="56" t="s">
        <v>54</v>
      </c>
      <c r="C159" s="37" t="s">
        <v>177</v>
      </c>
      <c r="D159" s="37" t="s">
        <v>8</v>
      </c>
      <c r="E159" s="37" t="s">
        <v>49</v>
      </c>
      <c r="F159" s="38" t="s">
        <v>222</v>
      </c>
      <c r="G159" s="37" t="s">
        <v>334</v>
      </c>
      <c r="H159" s="38">
        <v>5000</v>
      </c>
      <c r="I159" s="52">
        <v>0</v>
      </c>
      <c r="J159" s="53">
        <v>5000</v>
      </c>
      <c r="K159" s="52">
        <v>143.5</v>
      </c>
      <c r="L159" s="52">
        <v>705.67</v>
      </c>
      <c r="M159" s="53">
        <v>152</v>
      </c>
      <c r="N159" s="52">
        <v>0</v>
      </c>
      <c r="O159" s="52">
        <v>1001.17</v>
      </c>
      <c r="P159" s="54">
        <v>3998.83</v>
      </c>
    </row>
    <row r="160" spans="1:16" ht="25.5" x14ac:dyDescent="0.2">
      <c r="A160" s="51">
        <v>159</v>
      </c>
      <c r="B160" s="56" t="s">
        <v>117</v>
      </c>
      <c r="C160" s="37" t="s">
        <v>177</v>
      </c>
      <c r="D160" s="37" t="s">
        <v>99</v>
      </c>
      <c r="E160" s="37" t="s">
        <v>49</v>
      </c>
      <c r="F160" s="38" t="s">
        <v>223</v>
      </c>
      <c r="G160" s="37" t="s">
        <v>334</v>
      </c>
      <c r="H160" s="38">
        <v>10000</v>
      </c>
      <c r="I160" s="52">
        <v>0</v>
      </c>
      <c r="J160" s="53">
        <v>10000</v>
      </c>
      <c r="K160" s="52">
        <v>287</v>
      </c>
      <c r="L160" s="52">
        <v>1148.33</v>
      </c>
      <c r="M160" s="53">
        <v>304</v>
      </c>
      <c r="N160" s="52">
        <v>0</v>
      </c>
      <c r="O160" s="52">
        <v>1739.33</v>
      </c>
      <c r="P160" s="54">
        <v>8260.67</v>
      </c>
    </row>
    <row r="161" spans="1:16" ht="25.5" x14ac:dyDescent="0.2">
      <c r="A161" s="51">
        <v>160</v>
      </c>
      <c r="B161" s="56" t="s">
        <v>38</v>
      </c>
      <c r="C161" s="37" t="s">
        <v>174</v>
      </c>
      <c r="D161" s="37" t="s">
        <v>256</v>
      </c>
      <c r="E161" s="37" t="s">
        <v>49</v>
      </c>
      <c r="F161" s="38" t="s">
        <v>222</v>
      </c>
      <c r="G161" s="37" t="s">
        <v>334</v>
      </c>
      <c r="H161" s="38">
        <v>40000</v>
      </c>
      <c r="I161" s="52">
        <v>0</v>
      </c>
      <c r="J161" s="53">
        <v>40000</v>
      </c>
      <c r="K161" s="52">
        <v>1148</v>
      </c>
      <c r="L161" s="52">
        <v>9409</v>
      </c>
      <c r="M161" s="53">
        <v>1216</v>
      </c>
      <c r="N161" s="52">
        <v>0</v>
      </c>
      <c r="O161" s="52">
        <v>11773</v>
      </c>
      <c r="P161" s="54">
        <v>28227</v>
      </c>
    </row>
    <row r="162" spans="1:16" ht="25.5" x14ac:dyDescent="0.2">
      <c r="A162" s="57">
        <v>161</v>
      </c>
      <c r="B162" s="58" t="s">
        <v>189</v>
      </c>
      <c r="C162" s="59" t="s">
        <v>174</v>
      </c>
      <c r="D162" s="59" t="s">
        <v>250</v>
      </c>
      <c r="E162" s="59" t="s">
        <v>49</v>
      </c>
      <c r="F162" s="60" t="s">
        <v>222</v>
      </c>
      <c r="G162" s="59" t="s">
        <v>334</v>
      </c>
      <c r="H162" s="60">
        <v>15000</v>
      </c>
      <c r="I162" s="61">
        <v>0</v>
      </c>
      <c r="J162" s="62">
        <v>15000</v>
      </c>
      <c r="K162" s="61">
        <v>430.5</v>
      </c>
      <c r="L162" s="61">
        <v>1854</v>
      </c>
      <c r="M162" s="62">
        <v>456</v>
      </c>
      <c r="N162" s="61">
        <v>0</v>
      </c>
      <c r="O162" s="61">
        <v>2740.5</v>
      </c>
      <c r="P162" s="63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Nómina Fijos Junio</vt:lpstr>
      <vt:lpstr>Nomina Vigilancia Junio 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Junio '!Área_de_impresión</vt:lpstr>
      <vt:lpstr>BaseDeDatos</vt:lpstr>
      <vt:lpstr>'Nomina Vigilancia Junio 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Patria Minerva</cp:lastModifiedBy>
  <cp:lastPrinted>2022-09-09T18:58:12Z</cp:lastPrinted>
  <dcterms:created xsi:type="dcterms:W3CDTF">2017-10-11T04:49:31Z</dcterms:created>
  <dcterms:modified xsi:type="dcterms:W3CDTF">2022-09-09T19:03:37Z</dcterms:modified>
</cp:coreProperties>
</file>